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580"/>
  </bookViews>
  <sheets>
    <sheet name="10 km" sheetId="3" r:id="rId1"/>
    <sheet name="5 km" sheetId="2" r:id="rId2"/>
    <sheet name="1 km" sheetId="1" r:id="rId3"/>
  </sheets>
  <externalReferences>
    <externalReference r:id="rId4"/>
  </externalReferences>
  <definedNames>
    <definedName name="dalyviai">[1]Sarasas!$B$5:$O$186</definedName>
  </definedNames>
  <calcPr calcId="145621"/>
</workbook>
</file>

<file path=xl/calcChain.xml><?xml version="1.0" encoding="utf-8"?>
<calcChain xmlns="http://schemas.openxmlformats.org/spreadsheetml/2006/main">
  <c r="N1" i="3" l="1"/>
  <c r="A1" i="3"/>
  <c r="L53" i="1" l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H51" i="1"/>
  <c r="G51" i="1"/>
  <c r="F51" i="1"/>
  <c r="E51" i="1"/>
  <c r="D51" i="1"/>
  <c r="C51" i="1"/>
  <c r="L50" i="1"/>
  <c r="K50" i="1"/>
  <c r="J50" i="1"/>
  <c r="H50" i="1"/>
  <c r="G50" i="1"/>
  <c r="F50" i="1"/>
  <c r="E50" i="1"/>
  <c r="D50" i="1"/>
  <c r="C50" i="1"/>
  <c r="L49" i="1"/>
  <c r="K49" i="1"/>
  <c r="J49" i="1"/>
  <c r="H49" i="1"/>
  <c r="G49" i="1"/>
  <c r="F49" i="1"/>
  <c r="E49" i="1"/>
  <c r="D49" i="1"/>
  <c r="C49" i="1"/>
  <c r="L48" i="1"/>
  <c r="K48" i="1"/>
  <c r="J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H45" i="1"/>
  <c r="G45" i="1"/>
  <c r="F45" i="1"/>
  <c r="E45" i="1"/>
  <c r="D45" i="1"/>
  <c r="C45" i="1"/>
  <c r="L44" i="1"/>
  <c r="K44" i="1"/>
  <c r="J44" i="1"/>
  <c r="H44" i="1"/>
  <c r="G44" i="1"/>
  <c r="F44" i="1"/>
  <c r="E44" i="1"/>
  <c r="D44" i="1"/>
  <c r="C44" i="1"/>
  <c r="L43" i="1"/>
  <c r="K43" i="1"/>
  <c r="J43" i="1"/>
  <c r="H43" i="1"/>
  <c r="G43" i="1"/>
  <c r="F43" i="1"/>
  <c r="E43" i="1"/>
  <c r="D43" i="1"/>
  <c r="C43" i="1"/>
  <c r="L42" i="1"/>
  <c r="K42" i="1"/>
  <c r="J42" i="1"/>
  <c r="H42" i="1"/>
  <c r="G42" i="1"/>
  <c r="F42" i="1"/>
  <c r="E42" i="1"/>
  <c r="D42" i="1"/>
  <c r="C42" i="1"/>
  <c r="L41" i="1"/>
  <c r="K41" i="1"/>
  <c r="J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H39" i="1"/>
  <c r="G39" i="1"/>
  <c r="F39" i="1"/>
  <c r="E39" i="1"/>
  <c r="D39" i="1"/>
  <c r="C39" i="1"/>
  <c r="L38" i="1"/>
  <c r="K38" i="1"/>
  <c r="J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H34" i="1"/>
  <c r="G34" i="1"/>
  <c r="F34" i="1"/>
  <c r="E34" i="1"/>
  <c r="D34" i="1"/>
  <c r="C34" i="1"/>
  <c r="L33" i="1"/>
  <c r="K33" i="1"/>
  <c r="J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H31" i="1"/>
  <c r="G31" i="1"/>
  <c r="F31" i="1"/>
  <c r="E31" i="1"/>
  <c r="D31" i="1"/>
  <c r="C31" i="1"/>
  <c r="L30" i="1"/>
  <c r="K30" i="1"/>
  <c r="J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H26" i="1"/>
  <c r="G26" i="1"/>
  <c r="F26" i="1"/>
  <c r="E26" i="1"/>
  <c r="D26" i="1"/>
  <c r="C26" i="1"/>
  <c r="L25" i="1"/>
  <c r="K25" i="1"/>
  <c r="J25" i="1"/>
  <c r="H25" i="1"/>
  <c r="G25" i="1"/>
  <c r="F25" i="1"/>
  <c r="E25" i="1"/>
  <c r="D25" i="1"/>
  <c r="C25" i="1"/>
  <c r="L24" i="1"/>
  <c r="K24" i="1"/>
  <c r="J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H22" i="1"/>
  <c r="G22" i="1"/>
  <c r="F22" i="1"/>
  <c r="E22" i="1"/>
  <c r="D22" i="1"/>
  <c r="C22" i="1"/>
  <c r="L21" i="1"/>
  <c r="K21" i="1"/>
  <c r="J21" i="1"/>
  <c r="H21" i="1"/>
  <c r="G21" i="1"/>
  <c r="F21" i="1"/>
  <c r="E21" i="1"/>
  <c r="D21" i="1"/>
  <c r="C21" i="1"/>
  <c r="L20" i="1"/>
  <c r="K20" i="1"/>
  <c r="J20" i="1"/>
  <c r="H20" i="1"/>
  <c r="G20" i="1"/>
  <c r="F20" i="1"/>
  <c r="E20" i="1"/>
  <c r="D20" i="1"/>
  <c r="C20" i="1"/>
  <c r="L19" i="1"/>
  <c r="K19" i="1"/>
  <c r="J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H12" i="1"/>
  <c r="G12" i="1"/>
  <c r="F12" i="1"/>
  <c r="E12" i="1"/>
  <c r="D12" i="1"/>
  <c r="C12" i="1"/>
  <c r="L11" i="1"/>
  <c r="K11" i="1"/>
  <c r="J11" i="1"/>
  <c r="H11" i="1"/>
  <c r="G11" i="1"/>
  <c r="F11" i="1"/>
  <c r="E11" i="1"/>
  <c r="D11" i="1"/>
  <c r="C11" i="1"/>
  <c r="L10" i="1"/>
  <c r="K10" i="1"/>
  <c r="J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L4" i="1"/>
  <c r="K4" i="1"/>
  <c r="J4" i="1"/>
  <c r="H4" i="1"/>
  <c r="G4" i="1"/>
  <c r="F4" i="1"/>
  <c r="E4" i="1"/>
  <c r="D4" i="1"/>
  <c r="C4" i="1"/>
  <c r="N1" i="1"/>
  <c r="A1" i="1"/>
</calcChain>
</file>

<file path=xl/comments1.xml><?xml version="1.0" encoding="utf-8"?>
<comments xmlns="http://schemas.openxmlformats.org/spreadsheetml/2006/main">
  <authors>
    <author>Arunas</author>
  </authors>
  <commentList>
    <comment ref="M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M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<sst xmlns="http://schemas.openxmlformats.org/spreadsheetml/2006/main" count="600" uniqueCount="236">
  <si>
    <t>Vieta</t>
  </si>
  <si>
    <t>Nr.</t>
  </si>
  <si>
    <t>Vardas</t>
  </si>
  <si>
    <t>Pavardė</t>
  </si>
  <si>
    <t>Lytis</t>
  </si>
  <si>
    <t>Gimimo metai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</si>
  <si>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</si>
  <si>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</si>
  <si>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</si>
  <si>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</si>
  <si>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</si>
  <si>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</si>
  <si>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</si>
  <si>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</si>
  <si>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Festivalio „Sportas visiems“ bėgimo varžybos 2021</t>
  </si>
  <si>
    <t>2021 m. rugsėjo mėn. 19 d.</t>
  </si>
  <si>
    <t>Mantas</t>
  </si>
  <si>
    <t>Baranauskas</t>
  </si>
  <si>
    <t>V</t>
  </si>
  <si>
    <t>LTU</t>
  </si>
  <si>
    <t>Klaipėda</t>
  </si>
  <si>
    <t>V-b/k (1952-2001)</t>
  </si>
  <si>
    <t>Linas</t>
  </si>
  <si>
    <t>Labžentis</t>
  </si>
  <si>
    <t>Plungė</t>
  </si>
  <si>
    <t>Ilja</t>
  </si>
  <si>
    <t>Jamikčiuk</t>
  </si>
  <si>
    <t>Šiauliai</t>
  </si>
  <si>
    <t>Lukas</t>
  </si>
  <si>
    <t>Gretė</t>
  </si>
  <si>
    <t>Lukošaitytė</t>
  </si>
  <si>
    <t>M</t>
  </si>
  <si>
    <t>M-b/k (1952-2001)</t>
  </si>
  <si>
    <t>Mindaugas</t>
  </si>
  <si>
    <t>Kvietkauskis</t>
  </si>
  <si>
    <t>Palanga</t>
  </si>
  <si>
    <t>Matas</t>
  </si>
  <si>
    <t>Misiūnas</t>
  </si>
  <si>
    <t>Kaunas</t>
  </si>
  <si>
    <t>OK Medeina</t>
  </si>
  <si>
    <t>Adomas</t>
  </si>
  <si>
    <t>Sambaras</t>
  </si>
  <si>
    <t>Siauliai</t>
  </si>
  <si>
    <t>Virginija</t>
  </si>
  <si>
    <t>Bernotaitė</t>
  </si>
  <si>
    <t>Vilnius</t>
  </si>
  <si>
    <t>Vilniaus bėgimo klubas</t>
  </si>
  <si>
    <t>Mertinkaitis</t>
  </si>
  <si>
    <t>Kaišiadorys</t>
  </si>
  <si>
    <t>Kaišiadorių AlgirdoBrazausko Gimnazija</t>
  </si>
  <si>
    <t>V-(2002-2004)</t>
  </si>
  <si>
    <t>Čiužas</t>
  </si>
  <si>
    <t>V-(2005-2007)</t>
  </si>
  <si>
    <t>Nerijus</t>
  </si>
  <si>
    <t>Gečas</t>
  </si>
  <si>
    <t>Ronaldas</t>
  </si>
  <si>
    <t>Kondratas</t>
  </si>
  <si>
    <t>Inžinerija</t>
  </si>
  <si>
    <t>V-(1951 ir vyr.)</t>
  </si>
  <si>
    <t>Julija</t>
  </si>
  <si>
    <t>Leonavičiūtė</t>
  </si>
  <si>
    <t>M-(2005-2007)</t>
  </si>
  <si>
    <t>Valeika</t>
  </si>
  <si>
    <t>lukas</t>
  </si>
  <si>
    <t>Rimvydas</t>
  </si>
  <si>
    <t>Prakopimas</t>
  </si>
  <si>
    <t>Kbmk</t>
  </si>
  <si>
    <t>Aušra</t>
  </si>
  <si>
    <t>Misiūnė</t>
  </si>
  <si>
    <t>Daiva</t>
  </si>
  <si>
    <t>Mačernienė</t>
  </si>
  <si>
    <t>Tauragė</t>
  </si>
  <si>
    <t>Tauragės BMK</t>
  </si>
  <si>
    <t>Kamilija</t>
  </si>
  <si>
    <t>Šiurnaitė</t>
  </si>
  <si>
    <t>Gediminas</t>
  </si>
  <si>
    <t>Dargis</t>
  </si>
  <si>
    <t>Šilutė</t>
  </si>
  <si>
    <t>Asta</t>
  </si>
  <si>
    <t>Česnauskienė</t>
  </si>
  <si>
    <t>Maratomanija</t>
  </si>
  <si>
    <t>Zhafer</t>
  </si>
  <si>
    <t>Imamutdinov</t>
  </si>
  <si>
    <t>Sveikata</t>
  </si>
  <si>
    <t>Robertas</t>
  </si>
  <si>
    <t>Ragauskas</t>
  </si>
  <si>
    <t>Dana</t>
  </si>
  <si>
    <t>Pocienė</t>
  </si>
  <si>
    <t>-b/k (1952-2001)</t>
  </si>
  <si>
    <t>Rasa</t>
  </si>
  <si>
    <t>Urb</t>
  </si>
  <si>
    <t>Panevėžys</t>
  </si>
  <si>
    <t>Darius</t>
  </si>
  <si>
    <t>Butkus</t>
  </si>
  <si>
    <t>Julius</t>
  </si>
  <si>
    <t>Poškus</t>
  </si>
  <si>
    <t>Pakruojis</t>
  </si>
  <si>
    <t>Bmk vejas</t>
  </si>
  <si>
    <t>Eimantas</t>
  </si>
  <si>
    <t>Kulbis</t>
  </si>
  <si>
    <t>Kauno BMK</t>
  </si>
  <si>
    <t>Birutė</t>
  </si>
  <si>
    <t>Galinienė</t>
  </si>
  <si>
    <t>M-(1951 ir vyr.)</t>
  </si>
  <si>
    <t>Rugile</t>
  </si>
  <si>
    <t>Janulyte</t>
  </si>
  <si>
    <t>Jurbarjas</t>
  </si>
  <si>
    <t>Kornelija</t>
  </si>
  <si>
    <t>Bauzaite</t>
  </si>
  <si>
    <t>Jurbarkas</t>
  </si>
  <si>
    <t>M-(2002-2004)</t>
  </si>
  <si>
    <t>Giedrius</t>
  </si>
  <si>
    <t>Daujotas</t>
  </si>
  <si>
    <t>Rimantas</t>
  </si>
  <si>
    <t>Mackevičius</t>
  </si>
  <si>
    <t>5 km</t>
  </si>
  <si>
    <t>1 km</t>
  </si>
  <si>
    <t>Egidijus</t>
  </si>
  <si>
    <t>Zaniauskas</t>
  </si>
  <si>
    <t>V-(1982-1991)</t>
  </si>
  <si>
    <t>Justinas</t>
  </si>
  <si>
    <t>Vaizmuzys</t>
  </si>
  <si>
    <t>Raišys</t>
  </si>
  <si>
    <t>Stadija</t>
  </si>
  <si>
    <t>V-(1992 ir vyr.)</t>
  </si>
  <si>
    <t>Kubilius</t>
  </si>
  <si>
    <t>Kretinga</t>
  </si>
  <si>
    <t>Rolandas</t>
  </si>
  <si>
    <t>Silius</t>
  </si>
  <si>
    <t>Vilniua</t>
  </si>
  <si>
    <t>V-(1962-1971)</t>
  </si>
  <si>
    <t>Gintaras</t>
  </si>
  <si>
    <t>Andruška</t>
  </si>
  <si>
    <t>V-(1972-1981)</t>
  </si>
  <si>
    <t>Romas</t>
  </si>
  <si>
    <t>Škadauskas</t>
  </si>
  <si>
    <t>Ventė</t>
  </si>
  <si>
    <t>Saulius</t>
  </si>
  <si>
    <t>Prielgauskas</t>
  </si>
  <si>
    <t>Mažeikiai</t>
  </si>
  <si>
    <t>5 Kalnai</t>
  </si>
  <si>
    <t>Žilvinas</t>
  </si>
  <si>
    <t>Dalia</t>
  </si>
  <si>
    <t>Lukošienė</t>
  </si>
  <si>
    <t>Šiaulių Raj</t>
  </si>
  <si>
    <t>M-(1972-1981)</t>
  </si>
  <si>
    <t>Arūnas</t>
  </si>
  <si>
    <t>Urbonas</t>
  </si>
  <si>
    <t>Raidas</t>
  </si>
  <si>
    <t>Jastrumskas</t>
  </si>
  <si>
    <t>Bėgimo klubas</t>
  </si>
  <si>
    <t>Kristina</t>
  </si>
  <si>
    <t>Ciuziene</t>
  </si>
  <si>
    <t>Algirdas</t>
  </si>
  <si>
    <t>Striūka</t>
  </si>
  <si>
    <t>V-(1961 ir vyr.)</t>
  </si>
  <si>
    <t>Stipinaitė</t>
  </si>
  <si>
    <t>M-(1982-1991)</t>
  </si>
  <si>
    <t>Virginijus</t>
  </si>
  <si>
    <t>Dubauskis</t>
  </si>
  <si>
    <t>Ausra</t>
  </si>
  <si>
    <t>Krasauskaite</t>
  </si>
  <si>
    <t>Audrius</t>
  </si>
  <si>
    <t>Gavelis</t>
  </si>
  <si>
    <t>Palnaga</t>
  </si>
  <si>
    <t>Eglė</t>
  </si>
  <si>
    <t>Butkienė</t>
  </si>
  <si>
    <t>B.K. „Jonas Maratonas“</t>
  </si>
  <si>
    <t>Barauskas</t>
  </si>
  <si>
    <t>Martišauskas</t>
  </si>
  <si>
    <t>Renata</t>
  </si>
  <si>
    <t>Siliuk</t>
  </si>
  <si>
    <t>OSK Fortūna</t>
  </si>
  <si>
    <t>Irmantas</t>
  </si>
  <si>
    <t>Janušauskas</t>
  </si>
  <si>
    <t>Karina</t>
  </si>
  <si>
    <t>Vlasovaitė</t>
  </si>
  <si>
    <t>Šiaulių Rajonas</t>
  </si>
  <si>
    <t>M-(1992 ir vyr.)</t>
  </si>
  <si>
    <t>Abartas</t>
  </si>
  <si>
    <t>Ramūnas</t>
  </si>
  <si>
    <t>Mačernis</t>
  </si>
  <si>
    <t>Deividas</t>
  </si>
  <si>
    <t>Vabuolas</t>
  </si>
  <si>
    <t>Benas</t>
  </si>
  <si>
    <t>Gricius</t>
  </si>
  <si>
    <t>Navikas</t>
  </si>
  <si>
    <t>Montvilas</t>
  </si>
  <si>
    <t>Taurage</t>
  </si>
  <si>
    <t>Gitana</t>
  </si>
  <si>
    <t>Januliene</t>
  </si>
  <si>
    <t>Jurgita</t>
  </si>
  <si>
    <t>Buknienė</t>
  </si>
  <si>
    <t>Aurimas</t>
  </si>
  <si>
    <t>Linkevičius</t>
  </si>
  <si>
    <t>Kestutis</t>
  </si>
  <si>
    <t>Abromaitis</t>
  </si>
  <si>
    <t>bmk vejas</t>
  </si>
  <si>
    <t>Bykovskaja</t>
  </si>
  <si>
    <t>Justina</t>
  </si>
  <si>
    <t>Savickienė</t>
  </si>
  <si>
    <t>Jonava</t>
  </si>
  <si>
    <t>Valdas</t>
  </si>
  <si>
    <t>Vansevičius</t>
  </si>
  <si>
    <t>Virgina</t>
  </si>
  <si>
    <t>Motiejauskienė</t>
  </si>
  <si>
    <t>Kulai Ii K. Skuodo R</t>
  </si>
  <si>
    <t>Brigita</t>
  </si>
  <si>
    <t>Stonkienė</t>
  </si>
  <si>
    <t>Ramunas</t>
  </si>
  <si>
    <t>Daubaris</t>
  </si>
  <si>
    <t>Penki kalnai</t>
  </si>
  <si>
    <t>Striūkienė</t>
  </si>
  <si>
    <t>M-(1962-1971)</t>
  </si>
  <si>
    <t>Ričardas</t>
  </si>
  <si>
    <t>Dėkontas</t>
  </si>
  <si>
    <t>Klaipėdos M.</t>
  </si>
  <si>
    <t>Stukonis</t>
  </si>
  <si>
    <t>Agnė</t>
  </si>
  <si>
    <t>Stukonienė</t>
  </si>
  <si>
    <t>Valiūnas</t>
  </si>
  <si>
    <t>Ambraziejė</t>
  </si>
  <si>
    <t>Alytus</t>
  </si>
  <si>
    <t>Dzūkija</t>
  </si>
  <si>
    <t>Ambraziejus</t>
  </si>
  <si>
    <t>Lina</t>
  </si>
  <si>
    <t>Pocevičiūtė</t>
  </si>
  <si>
    <t>BMK “Vėjas”</t>
  </si>
  <si>
    <t>Vilius</t>
  </si>
  <si>
    <t>Varpiotas</t>
  </si>
  <si>
    <t>Kabišaitis</t>
  </si>
  <si>
    <t>Auguste</t>
  </si>
  <si>
    <t>Evelina</t>
  </si>
  <si>
    <t>Bruzaite</t>
  </si>
  <si>
    <t>Raseiniai</t>
  </si>
  <si>
    <t>10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</si>
</sst>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5" fillId="0" borderId="0" xfId="1" applyNumberFormat="1" applyFont="1" applyAlignment="1">
      <alignment horizontal="right" vertical="center"/>
    </xf>
    <xf numFmtId="0" fontId="4" fillId="0" borderId="0" xfId="1" applyFont="1"/>
    <xf numFmtId="0" fontId="6" fillId="0" borderId="0" xfId="1" applyFont="1"/>
    <xf numFmtId="0" fontId="5" fillId="0" borderId="0" xfId="1" applyFont="1" applyAlignment="1">
      <alignment horizontal="left"/>
    </xf>
    <xf numFmtId="165" fontId="7" fillId="0" borderId="0" xfId="1" applyNumberFormat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right"/>
    </xf>
    <xf numFmtId="0" fontId="10" fillId="0" borderId="1" xfId="1" applyFont="1" applyBorder="1" applyAlignment="1">
      <alignment horizontal="left"/>
    </xf>
    <xf numFmtId="0" fontId="12" fillId="0" borderId="1" xfId="1" applyFont="1" applyBorder="1" applyAlignment="1" applyProtection="1">
      <alignment horizontal="center"/>
      <protection locked="0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center"/>
    </xf>
    <xf numFmtId="0" fontId="3" fillId="0" borderId="0" xfId="1" applyFont="1" applyFill="1" applyAlignment="1">
      <alignment horizontal="left" vertical="center"/>
    </xf>
    <xf numFmtId="0" fontId="2" fillId="0" borderId="0" xfId="1" applyFont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color rgb="FFFF0000"/>
      </font>
    </dxf>
    <dxf>
      <numFmt numFmtId="28" formatCode="mm:ss"/>
    </dxf>
    <dxf>
      <numFmt numFmtId="28" formatCode="mm:ss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21-09-19-Palanga%201%20k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var"/>
      <sheetName val="Laikai"/>
      <sheetName val="Rezultatai"/>
      <sheetName val="Sarasas"/>
    </sheetNames>
    <sheetDataSet>
      <sheetData sheetId="0" refreshError="1"/>
      <sheetData sheetId="1" refreshError="1"/>
      <sheetData sheetId="2">
        <row r="1">
          <cell r="B1">
            <v>2.3414351851851851E-3</v>
          </cell>
        </row>
        <row r="2">
          <cell r="B2">
            <v>2.6666666666666666E-3</v>
          </cell>
        </row>
        <row r="3">
          <cell r="B3">
            <v>2.6817129629629634E-3</v>
          </cell>
        </row>
        <row r="4">
          <cell r="B4">
            <v>2.7557870370370371E-3</v>
          </cell>
        </row>
        <row r="5">
          <cell r="B5">
            <v>2.8726851851851852E-3</v>
          </cell>
        </row>
        <row r="6">
          <cell r="B6">
            <v>3.0081018518518521E-3</v>
          </cell>
        </row>
        <row r="7">
          <cell r="B7">
            <v>3.0914351851851853E-3</v>
          </cell>
        </row>
        <row r="8">
          <cell r="B8">
            <v>3.1944444444444442E-3</v>
          </cell>
        </row>
        <row r="9">
          <cell r="B9">
            <v>3.3611111111111112E-3</v>
          </cell>
        </row>
        <row r="10">
          <cell r="B10">
            <v>3.3703703703703704E-3</v>
          </cell>
        </row>
        <row r="11">
          <cell r="B11">
            <v>3.4120370370370368E-3</v>
          </cell>
        </row>
        <row r="12">
          <cell r="B12">
            <v>3.4189814814814816E-3</v>
          </cell>
        </row>
        <row r="13">
          <cell r="B13">
            <v>3.5740740740740737E-3</v>
          </cell>
        </row>
        <row r="14">
          <cell r="B14">
            <v>3.5775462962962961E-3</v>
          </cell>
        </row>
        <row r="15">
          <cell r="B15">
            <v>3.5775462962962961E-3</v>
          </cell>
        </row>
        <row r="16">
          <cell r="B16">
            <v>3.5810185185185181E-3</v>
          </cell>
        </row>
        <row r="17">
          <cell r="B17">
            <v>3.6840277777777774E-3</v>
          </cell>
        </row>
        <row r="19">
          <cell r="B19">
            <v>3.7187500000000003E-3</v>
          </cell>
        </row>
        <row r="20">
          <cell r="B20">
            <v>3.8379629629629627E-3</v>
          </cell>
        </row>
        <row r="21">
          <cell r="B21">
            <v>3.8518518518518524E-3</v>
          </cell>
        </row>
        <row r="22">
          <cell r="B22">
            <v>3.890046296296296E-3</v>
          </cell>
        </row>
        <row r="23">
          <cell r="B23">
            <v>3.9155092592592592E-3</v>
          </cell>
        </row>
        <row r="24">
          <cell r="B24">
            <v>3.9328703703703704E-3</v>
          </cell>
        </row>
        <row r="25">
          <cell r="B25">
            <v>3.9386574074074072E-3</v>
          </cell>
        </row>
        <row r="26">
          <cell r="B26">
            <v>3.9432870370370377E-3</v>
          </cell>
        </row>
        <row r="27">
          <cell r="B27">
            <v>3.9432870370370377E-3</v>
          </cell>
        </row>
        <row r="28">
          <cell r="B28">
            <v>4.2048611111111115E-3</v>
          </cell>
        </row>
        <row r="29">
          <cell r="B29">
            <v>4.2152777777777779E-3</v>
          </cell>
        </row>
        <row r="30">
          <cell r="B30">
            <v>4.2152777777777779E-3</v>
          </cell>
        </row>
        <row r="32">
          <cell r="B32">
            <v>4.4398148148148148E-3</v>
          </cell>
        </row>
        <row r="33">
          <cell r="B33">
            <v>4.4525462962962965E-3</v>
          </cell>
        </row>
        <row r="34">
          <cell r="B34">
            <v>4.5763888888888885E-3</v>
          </cell>
        </row>
        <row r="35">
          <cell r="B35">
            <v>4.5972222222222222E-3</v>
          </cell>
        </row>
        <row r="36">
          <cell r="B36">
            <v>4.5972222222222222E-3</v>
          </cell>
        </row>
        <row r="37">
          <cell r="B37">
            <v>4.5972222222222222E-3</v>
          </cell>
        </row>
        <row r="38">
          <cell r="B38">
            <v>4.7708333333333335E-3</v>
          </cell>
        </row>
        <row r="39">
          <cell r="B39">
            <v>4.8425925925925928E-3</v>
          </cell>
        </row>
        <row r="40">
          <cell r="B40">
            <v>4.8518518518518511E-3</v>
          </cell>
        </row>
        <row r="41">
          <cell r="B41">
            <v>5.2592592592592587E-3</v>
          </cell>
        </row>
        <row r="42">
          <cell r="B42">
            <v>5.3518518518518516E-3</v>
          </cell>
        </row>
        <row r="43">
          <cell r="B43">
            <v>5.43287037037037E-3</v>
          </cell>
        </row>
        <row r="44">
          <cell r="B44">
            <v>5.7118055555555559E-3</v>
          </cell>
        </row>
        <row r="45">
          <cell r="B45">
            <v>5.7118055555555559E-3</v>
          </cell>
        </row>
        <row r="46">
          <cell r="B46">
            <v>5.9594907407407409E-3</v>
          </cell>
        </row>
        <row r="47">
          <cell r="B47">
            <v>6.4201388888888884E-3</v>
          </cell>
        </row>
        <row r="48">
          <cell r="B48">
            <v>6.4236111111111117E-3</v>
          </cell>
        </row>
        <row r="49">
          <cell r="B49">
            <v>6.4421296296296301E-3</v>
          </cell>
        </row>
        <row r="50">
          <cell r="B50">
            <v>8.2696759259259251E-3</v>
          </cell>
        </row>
        <row r="51">
          <cell r="B51">
            <v>8.2766203703703699E-3</v>
          </cell>
        </row>
        <row r="52">
          <cell r="B52">
            <v>9.7349537037037023E-3</v>
          </cell>
        </row>
      </sheetData>
      <sheetData sheetId="3" refreshError="1"/>
      <sheetData sheetId="4">
        <row r="1">
          <cell r="A1" t="str">
            <v>Festivalio „Sportas visiems“ bėgimo varžybos 2021</v>
          </cell>
          <cell r="I1" t="str">
            <v>2021 m. rugsėjo mėn. 19 d.</v>
          </cell>
        </row>
        <row r="5">
          <cell r="B5">
            <v>104</v>
          </cell>
          <cell r="C5" t="str">
            <v>Darius</v>
          </cell>
          <cell r="D5" t="str">
            <v>Abartas</v>
          </cell>
          <cell r="E5" t="str">
            <v>V</v>
          </cell>
          <cell r="F5">
            <v>1969</v>
          </cell>
          <cell r="G5" t="str">
            <v>LTU</v>
          </cell>
          <cell r="H5" t="str">
            <v>Šiaulių Rajonas</v>
          </cell>
          <cell r="I5" t="str">
            <v>Lukas</v>
          </cell>
          <cell r="J5">
            <v>10</v>
          </cell>
          <cell r="K5">
            <v>52</v>
          </cell>
          <cell r="L5" t="str">
            <v>V-(1962-1971)</v>
          </cell>
          <cell r="M5">
            <v>1</v>
          </cell>
        </row>
        <row r="6">
          <cell r="B6">
            <v>121</v>
          </cell>
          <cell r="C6" t="str">
            <v>Kestutis</v>
          </cell>
          <cell r="D6" t="str">
            <v>Abromaitis</v>
          </cell>
          <cell r="E6" t="str">
            <v>V</v>
          </cell>
          <cell r="F6">
            <v>1956</v>
          </cell>
          <cell r="G6" t="str">
            <v>LTU</v>
          </cell>
          <cell r="H6" t="str">
            <v>Pakruojis</v>
          </cell>
          <cell r="I6" t="str">
            <v>bmk vejas</v>
          </cell>
          <cell r="J6">
            <v>10</v>
          </cell>
          <cell r="K6">
            <v>65</v>
          </cell>
          <cell r="L6" t="str">
            <v>V-(1961 ir vyr.)</v>
          </cell>
          <cell r="M6">
            <v>2</v>
          </cell>
        </row>
        <row r="7">
          <cell r="C7" t="str">
            <v>Deimante</v>
          </cell>
          <cell r="D7" t="str">
            <v>Adamonyte</v>
          </cell>
          <cell r="E7" t="str">
            <v>M</v>
          </cell>
          <cell r="F7">
            <v>2007</v>
          </cell>
          <cell r="G7" t="str">
            <v>LTU</v>
          </cell>
          <cell r="H7" t="str">
            <v>Vilnius</v>
          </cell>
          <cell r="J7">
            <v>5</v>
          </cell>
          <cell r="K7">
            <v>14</v>
          </cell>
          <cell r="L7" t="str">
            <v>M-(2005-2007)</v>
          </cell>
          <cell r="M7">
            <v>3</v>
          </cell>
        </row>
        <row r="8">
          <cell r="B8">
            <v>230</v>
          </cell>
          <cell r="C8" t="str">
            <v>Aušra</v>
          </cell>
          <cell r="D8" t="str">
            <v>Ambraziejė</v>
          </cell>
          <cell r="E8" t="str">
            <v>M</v>
          </cell>
          <cell r="F8">
            <v>1973</v>
          </cell>
          <cell r="G8" t="str">
            <v>LTU</v>
          </cell>
          <cell r="H8" t="str">
            <v>Alytus</v>
          </cell>
          <cell r="I8" t="str">
            <v>Dzūkija</v>
          </cell>
          <cell r="J8">
            <v>10</v>
          </cell>
          <cell r="K8">
            <v>48</v>
          </cell>
          <cell r="L8" t="str">
            <v>M-(1972-1981)</v>
          </cell>
          <cell r="M8">
            <v>4</v>
          </cell>
        </row>
        <row r="9">
          <cell r="B9">
            <v>231</v>
          </cell>
          <cell r="C9" t="str">
            <v>Irmantas</v>
          </cell>
          <cell r="D9" t="str">
            <v>Ambraziejus</v>
          </cell>
          <cell r="E9" t="str">
            <v>V</v>
          </cell>
          <cell r="F9">
            <v>1972</v>
          </cell>
          <cell r="G9" t="str">
            <v>LTU</v>
          </cell>
          <cell r="H9" t="str">
            <v>Alytus</v>
          </cell>
          <cell r="I9" t="str">
            <v>Dzūkija</v>
          </cell>
          <cell r="J9">
            <v>10</v>
          </cell>
          <cell r="K9">
            <v>49</v>
          </cell>
          <cell r="L9" t="str">
            <v>V-(1972-1981)</v>
          </cell>
          <cell r="M9">
            <v>5</v>
          </cell>
        </row>
        <row r="10">
          <cell r="B10">
            <v>232</v>
          </cell>
          <cell r="C10" t="str">
            <v>Gintaras</v>
          </cell>
          <cell r="D10" t="str">
            <v>Andruška</v>
          </cell>
          <cell r="E10" t="str">
            <v>V</v>
          </cell>
          <cell r="F10">
            <v>1975</v>
          </cell>
          <cell r="G10" t="str">
            <v>LTU</v>
          </cell>
          <cell r="H10" t="str">
            <v>Šiauliai</v>
          </cell>
          <cell r="I10" t="str">
            <v>Lukas</v>
          </cell>
          <cell r="J10">
            <v>10</v>
          </cell>
          <cell r="K10">
            <v>46</v>
          </cell>
          <cell r="L10" t="str">
            <v>V-(1972-1981)</v>
          </cell>
          <cell r="M10">
            <v>6</v>
          </cell>
        </row>
        <row r="11">
          <cell r="C11" t="str">
            <v>Zenius</v>
          </cell>
          <cell r="D11" t="str">
            <v>Balčiauskas</v>
          </cell>
          <cell r="E11" t="str">
            <v>V</v>
          </cell>
          <cell r="F11">
            <v>1954</v>
          </cell>
          <cell r="G11" t="str">
            <v>LTU</v>
          </cell>
          <cell r="H11" t="str">
            <v>Pasvalys</v>
          </cell>
          <cell r="I11" t="str">
            <v>Vėtra</v>
          </cell>
          <cell r="J11">
            <v>10</v>
          </cell>
          <cell r="K11">
            <v>67</v>
          </cell>
          <cell r="L11" t="str">
            <v>V-(1961 ir vyr.)</v>
          </cell>
          <cell r="M11">
            <v>7</v>
          </cell>
        </row>
        <row r="12">
          <cell r="B12">
            <v>122</v>
          </cell>
          <cell r="C12" t="str">
            <v>Aividas</v>
          </cell>
          <cell r="D12" t="str">
            <v>Balčiūnas</v>
          </cell>
          <cell r="E12" t="str">
            <v>V</v>
          </cell>
          <cell r="F12">
            <v>1976</v>
          </cell>
          <cell r="G12" t="str">
            <v>LTU</v>
          </cell>
          <cell r="H12" t="str">
            <v>Pakruojis</v>
          </cell>
          <cell r="I12" t="str">
            <v>Vejas</v>
          </cell>
          <cell r="J12">
            <v>10</v>
          </cell>
          <cell r="K12">
            <v>45</v>
          </cell>
          <cell r="L12" t="str">
            <v>V-(1972-1981)</v>
          </cell>
          <cell r="M12">
            <v>8</v>
          </cell>
        </row>
        <row r="13">
          <cell r="B13">
            <v>134</v>
          </cell>
          <cell r="C13" t="str">
            <v>Gintaras</v>
          </cell>
          <cell r="D13" t="str">
            <v>Barauskas</v>
          </cell>
          <cell r="E13" t="str">
            <v>V</v>
          </cell>
          <cell r="F13">
            <v>1968</v>
          </cell>
          <cell r="G13" t="str">
            <v>LTU</v>
          </cell>
          <cell r="H13" t="str">
            <v>Kaunas</v>
          </cell>
          <cell r="I13" t="str">
            <v>Kauno BMK</v>
          </cell>
          <cell r="J13">
            <v>10</v>
          </cell>
          <cell r="K13">
            <v>53</v>
          </cell>
          <cell r="L13" t="str">
            <v>V-(1962-1971)</v>
          </cell>
          <cell r="M13">
            <v>9</v>
          </cell>
        </row>
        <row r="14">
          <cell r="B14">
            <v>117</v>
          </cell>
          <cell r="C14" t="str">
            <v>Rokas</v>
          </cell>
          <cell r="D14" t="str">
            <v>Barauskas</v>
          </cell>
          <cell r="E14" t="str">
            <v>V</v>
          </cell>
          <cell r="F14">
            <v>2011</v>
          </cell>
          <cell r="G14" t="str">
            <v>LTU</v>
          </cell>
          <cell r="H14" t="str">
            <v>Šiaulių Rajonas</v>
          </cell>
          <cell r="I14" t="str">
            <v>Lukas</v>
          </cell>
          <cell r="J14">
            <v>1</v>
          </cell>
          <cell r="K14">
            <v>10</v>
          </cell>
          <cell r="L14" t="str">
            <v>V-(2008 ir jaun.)</v>
          </cell>
          <cell r="M14">
            <v>10</v>
          </cell>
        </row>
        <row r="15">
          <cell r="B15">
            <v>110</v>
          </cell>
          <cell r="C15" t="str">
            <v>Kornelija</v>
          </cell>
          <cell r="D15" t="str">
            <v>Bauzaite</v>
          </cell>
          <cell r="E15" t="str">
            <v>M</v>
          </cell>
          <cell r="F15">
            <v>2003</v>
          </cell>
          <cell r="G15" t="str">
            <v>LTU</v>
          </cell>
          <cell r="H15" t="str">
            <v>Jurbarkas</v>
          </cell>
          <cell r="J15">
            <v>5</v>
          </cell>
          <cell r="K15">
            <v>18</v>
          </cell>
          <cell r="L15" t="str">
            <v>M-(2002-2004)</v>
          </cell>
          <cell r="M15">
            <v>11</v>
          </cell>
        </row>
        <row r="16">
          <cell r="B16">
            <v>109</v>
          </cell>
          <cell r="C16" t="str">
            <v>Auguste</v>
          </cell>
          <cell r="D16" t="str">
            <v>Bauzaite</v>
          </cell>
          <cell r="E16" t="str">
            <v>M</v>
          </cell>
          <cell r="F16">
            <v>2007</v>
          </cell>
          <cell r="G16" t="str">
            <v>LTU</v>
          </cell>
          <cell r="H16" t="str">
            <v>Jurbarkas</v>
          </cell>
          <cell r="J16">
            <v>10</v>
          </cell>
          <cell r="K16">
            <v>14</v>
          </cell>
          <cell r="L16" t="str">
            <v>M-(1992 ir vyr.)</v>
          </cell>
          <cell r="M16">
            <v>12</v>
          </cell>
        </row>
        <row r="17">
          <cell r="B17">
            <v>216</v>
          </cell>
          <cell r="C17" t="str">
            <v>Virginija</v>
          </cell>
          <cell r="D17" t="str">
            <v>Bernotaitė</v>
          </cell>
          <cell r="E17" t="str">
            <v>M</v>
          </cell>
          <cell r="F17">
            <v>1987</v>
          </cell>
          <cell r="G17" t="str">
            <v>LTU</v>
          </cell>
          <cell r="H17" t="str">
            <v>Vilnius</v>
          </cell>
          <cell r="I17" t="str">
            <v>Vilniaus bėgimo klubas</v>
          </cell>
          <cell r="J17">
            <v>5</v>
          </cell>
          <cell r="K17">
            <v>34</v>
          </cell>
          <cell r="L17" t="str">
            <v>M-b/k (1952-2001)</v>
          </cell>
          <cell r="M17">
            <v>13</v>
          </cell>
        </row>
        <row r="18">
          <cell r="B18">
            <v>179</v>
          </cell>
          <cell r="C18" t="str">
            <v>Asta</v>
          </cell>
          <cell r="D18" t="str">
            <v>Bykovskaja</v>
          </cell>
          <cell r="E18" t="str">
            <v>M</v>
          </cell>
          <cell r="F18">
            <v>1984</v>
          </cell>
          <cell r="G18" t="str">
            <v>LTU</v>
          </cell>
          <cell r="H18" t="str">
            <v>Vilnius</v>
          </cell>
          <cell r="I18" t="str">
            <v>B.K. „Jonas Maratonas“</v>
          </cell>
          <cell r="J18">
            <v>10</v>
          </cell>
          <cell r="K18">
            <v>37</v>
          </cell>
          <cell r="L18" t="str">
            <v>M-(1982-1991)</v>
          </cell>
          <cell r="M18">
            <v>14</v>
          </cell>
        </row>
        <row r="19">
          <cell r="B19">
            <v>178</v>
          </cell>
          <cell r="C19" t="str">
            <v>Viktorija</v>
          </cell>
          <cell r="D19" t="str">
            <v>Bykovskaja</v>
          </cell>
          <cell r="E19" t="str">
            <v>M</v>
          </cell>
          <cell r="F19">
            <v>2009</v>
          </cell>
          <cell r="G19" t="str">
            <v>LTU</v>
          </cell>
          <cell r="H19" t="str">
            <v>Vilnius</v>
          </cell>
          <cell r="I19" t="str">
            <v>B.K. „Jonas Maratonas“</v>
          </cell>
          <cell r="J19">
            <v>1</v>
          </cell>
          <cell r="K19">
            <v>12</v>
          </cell>
          <cell r="L19" t="str">
            <v>M-(2008 ir jaun.)</v>
          </cell>
          <cell r="M19">
            <v>15</v>
          </cell>
        </row>
        <row r="20">
          <cell r="C20" t="str">
            <v>Roman</v>
          </cell>
          <cell r="D20" t="str">
            <v>Botov</v>
          </cell>
          <cell r="E20" t="str">
            <v>V</v>
          </cell>
          <cell r="F20">
            <v>1989</v>
          </cell>
          <cell r="G20" t="str">
            <v>LTU</v>
          </cell>
          <cell r="H20" t="str">
            <v>Kaunas</v>
          </cell>
          <cell r="J20">
            <v>10</v>
          </cell>
          <cell r="K20">
            <v>32</v>
          </cell>
          <cell r="L20" t="str">
            <v>V-(1982-1991)</v>
          </cell>
          <cell r="M20">
            <v>16</v>
          </cell>
        </row>
        <row r="21">
          <cell r="C21" t="str">
            <v>Šarūnas</v>
          </cell>
          <cell r="D21" t="str">
            <v>Brazinskas</v>
          </cell>
          <cell r="E21" t="str">
            <v>V</v>
          </cell>
          <cell r="F21">
            <v>1969</v>
          </cell>
          <cell r="G21" t="str">
            <v>LTU</v>
          </cell>
          <cell r="H21" t="str">
            <v>Kaunas</v>
          </cell>
          <cell r="I21" t="str">
            <v>Kauno BMK</v>
          </cell>
          <cell r="J21">
            <v>10</v>
          </cell>
          <cell r="K21">
            <v>52</v>
          </cell>
          <cell r="L21" t="str">
            <v>V-(1962-1971)</v>
          </cell>
          <cell r="M21">
            <v>17</v>
          </cell>
        </row>
        <row r="22">
          <cell r="B22">
            <v>108</v>
          </cell>
          <cell r="C22" t="str">
            <v>Evelina</v>
          </cell>
          <cell r="D22" t="str">
            <v>Bruzaite</v>
          </cell>
          <cell r="E22" t="str">
            <v>M</v>
          </cell>
          <cell r="F22">
            <v>2007</v>
          </cell>
          <cell r="G22" t="str">
            <v>LTU</v>
          </cell>
          <cell r="H22" t="str">
            <v>Raseiniai</v>
          </cell>
          <cell r="J22">
            <v>10</v>
          </cell>
          <cell r="K22">
            <v>14</v>
          </cell>
          <cell r="L22" t="str">
            <v>M-(1992 ir vyr.)</v>
          </cell>
          <cell r="M22">
            <v>18</v>
          </cell>
        </row>
        <row r="23">
          <cell r="B23">
            <v>194</v>
          </cell>
          <cell r="C23" t="str">
            <v>Jurgita</v>
          </cell>
          <cell r="D23" t="str">
            <v>Buknienė</v>
          </cell>
          <cell r="E23" t="str">
            <v>M</v>
          </cell>
          <cell r="F23">
            <v>1980</v>
          </cell>
          <cell r="G23" t="str">
            <v>LTU</v>
          </cell>
          <cell r="H23" t="str">
            <v>Mažeikiai</v>
          </cell>
          <cell r="J23">
            <v>10</v>
          </cell>
          <cell r="K23">
            <v>41</v>
          </cell>
          <cell r="L23" t="str">
            <v>M-(1972-1981)</v>
          </cell>
          <cell r="M23">
            <v>19</v>
          </cell>
        </row>
        <row r="24">
          <cell r="B24">
            <v>151</v>
          </cell>
          <cell r="C24" t="str">
            <v>Eglė</v>
          </cell>
          <cell r="D24" t="str">
            <v>Butkienė</v>
          </cell>
          <cell r="E24" t="str">
            <v>M</v>
          </cell>
          <cell r="F24">
            <v>1989</v>
          </cell>
          <cell r="G24" t="str">
            <v>LTU</v>
          </cell>
          <cell r="H24" t="str">
            <v>Šiauliai</v>
          </cell>
          <cell r="I24" t="str">
            <v>B.K. „Jonas Maratonas“</v>
          </cell>
          <cell r="J24">
            <v>10</v>
          </cell>
          <cell r="K24">
            <v>32</v>
          </cell>
          <cell r="L24" t="str">
            <v>M-(1982-1991)</v>
          </cell>
          <cell r="M24">
            <v>20</v>
          </cell>
        </row>
        <row r="25">
          <cell r="B25">
            <v>173</v>
          </cell>
          <cell r="C25" t="str">
            <v>Kristina</v>
          </cell>
          <cell r="D25" t="str">
            <v>Ciuziene</v>
          </cell>
          <cell r="E25" t="str">
            <v>M</v>
          </cell>
          <cell r="F25">
            <v>1979</v>
          </cell>
          <cell r="G25" t="str">
            <v>LTU</v>
          </cell>
          <cell r="H25" t="str">
            <v>Šiauliai</v>
          </cell>
          <cell r="J25">
            <v>10</v>
          </cell>
          <cell r="K25">
            <v>42</v>
          </cell>
          <cell r="L25" t="str">
            <v>M-(1972-1981)</v>
          </cell>
          <cell r="M25">
            <v>21</v>
          </cell>
        </row>
        <row r="26">
          <cell r="B26">
            <v>174</v>
          </cell>
          <cell r="C26" t="str">
            <v>Žilvinas</v>
          </cell>
          <cell r="D26" t="str">
            <v>Čiužas</v>
          </cell>
          <cell r="E26" t="str">
            <v>V</v>
          </cell>
          <cell r="F26">
            <v>1976</v>
          </cell>
          <cell r="G26" t="str">
            <v>LTU</v>
          </cell>
          <cell r="H26" t="str">
            <v>Šiauliai</v>
          </cell>
          <cell r="J26">
            <v>10</v>
          </cell>
          <cell r="K26">
            <v>45</v>
          </cell>
          <cell r="L26" t="str">
            <v>V-(1972-1981)</v>
          </cell>
          <cell r="M26">
            <v>22</v>
          </cell>
        </row>
        <row r="27">
          <cell r="B27">
            <v>114</v>
          </cell>
          <cell r="C27" t="str">
            <v>Gediminas</v>
          </cell>
          <cell r="D27" t="str">
            <v>Dargis</v>
          </cell>
          <cell r="E27" t="str">
            <v>V</v>
          </cell>
          <cell r="F27">
            <v>1983</v>
          </cell>
          <cell r="G27" t="str">
            <v>LTU</v>
          </cell>
          <cell r="H27" t="str">
            <v>Šilutė</v>
          </cell>
          <cell r="J27">
            <v>5</v>
          </cell>
          <cell r="K27">
            <v>38</v>
          </cell>
          <cell r="L27" t="str">
            <v>V-b/k (1952-2001)</v>
          </cell>
          <cell r="M27">
            <v>23</v>
          </cell>
        </row>
        <row r="28">
          <cell r="B28">
            <v>223</v>
          </cell>
          <cell r="C28" t="str">
            <v>Ramunas</v>
          </cell>
          <cell r="D28" t="str">
            <v>Daubaris</v>
          </cell>
          <cell r="E28" t="str">
            <v>V</v>
          </cell>
          <cell r="F28">
            <v>1971</v>
          </cell>
          <cell r="G28" t="str">
            <v>LTU</v>
          </cell>
          <cell r="H28" t="str">
            <v>Mažeikiai</v>
          </cell>
          <cell r="I28" t="str">
            <v>Penki kalnai</v>
          </cell>
          <cell r="J28">
            <v>10</v>
          </cell>
          <cell r="K28">
            <v>50</v>
          </cell>
          <cell r="L28" t="str">
            <v>V-(1962-1971)</v>
          </cell>
          <cell r="M28">
            <v>24</v>
          </cell>
        </row>
        <row r="29">
          <cell r="B29">
            <v>170</v>
          </cell>
          <cell r="C29" t="str">
            <v>Ričardas</v>
          </cell>
          <cell r="D29" t="str">
            <v>Dėkontas</v>
          </cell>
          <cell r="E29" t="str">
            <v>V</v>
          </cell>
          <cell r="F29">
            <v>1963</v>
          </cell>
          <cell r="G29" t="str">
            <v>LTU</v>
          </cell>
          <cell r="H29" t="str">
            <v>Klaipėdos M.</v>
          </cell>
          <cell r="I29" t="str">
            <v>Kauno BMK</v>
          </cell>
          <cell r="J29">
            <v>10</v>
          </cell>
          <cell r="K29">
            <v>58</v>
          </cell>
          <cell r="L29" t="str">
            <v>V-(1962-1971)</v>
          </cell>
          <cell r="M29">
            <v>25</v>
          </cell>
        </row>
        <row r="30">
          <cell r="B30">
            <v>143</v>
          </cell>
          <cell r="C30" t="str">
            <v>Virginijus</v>
          </cell>
          <cell r="D30" t="str">
            <v>Dubauskis</v>
          </cell>
          <cell r="E30" t="str">
            <v>V</v>
          </cell>
          <cell r="F30">
            <v>1963</v>
          </cell>
          <cell r="G30" t="str">
            <v>LTU</v>
          </cell>
          <cell r="H30" t="str">
            <v>Palanga</v>
          </cell>
          <cell r="J30">
            <v>10</v>
          </cell>
          <cell r="K30">
            <v>58</v>
          </cell>
          <cell r="L30" t="str">
            <v>V-(1962-1971)</v>
          </cell>
          <cell r="M30">
            <v>26</v>
          </cell>
        </row>
        <row r="31">
          <cell r="B31">
            <v>166</v>
          </cell>
          <cell r="C31" t="str">
            <v>Birutė</v>
          </cell>
          <cell r="D31" t="str">
            <v>Galinienė</v>
          </cell>
          <cell r="E31" t="str">
            <v>M</v>
          </cell>
          <cell r="F31">
            <v>1945</v>
          </cell>
          <cell r="G31" t="str">
            <v>LTU</v>
          </cell>
          <cell r="H31" t="str">
            <v>Vilnius</v>
          </cell>
          <cell r="I31" t="str">
            <v>Inžinerija</v>
          </cell>
          <cell r="J31">
            <v>5</v>
          </cell>
          <cell r="K31">
            <v>76</v>
          </cell>
          <cell r="L31" t="str">
            <v>M-(1951 ir vyr.)</v>
          </cell>
          <cell r="M31">
            <v>28</v>
          </cell>
        </row>
        <row r="32">
          <cell r="B32">
            <v>220</v>
          </cell>
          <cell r="C32" t="str">
            <v>Nerijus</v>
          </cell>
          <cell r="D32" t="str">
            <v>Gečas</v>
          </cell>
          <cell r="E32" t="str">
            <v>V</v>
          </cell>
          <cell r="F32">
            <v>1989</v>
          </cell>
          <cell r="G32" t="str">
            <v>LTU</v>
          </cell>
          <cell r="H32" t="str">
            <v>Šiauliai</v>
          </cell>
          <cell r="J32">
            <v>5</v>
          </cell>
          <cell r="K32">
            <v>32</v>
          </cell>
          <cell r="L32" t="str">
            <v>V-b/k (1952-2001)</v>
          </cell>
          <cell r="M32">
            <v>29</v>
          </cell>
        </row>
        <row r="33">
          <cell r="C33" t="str">
            <v>Jūratė</v>
          </cell>
          <cell r="D33" t="str">
            <v>Gedvilaitė</v>
          </cell>
          <cell r="E33" t="str">
            <v>M</v>
          </cell>
          <cell r="F33">
            <v>1979</v>
          </cell>
          <cell r="G33" t="str">
            <v>LTU</v>
          </cell>
          <cell r="H33" t="str">
            <v>Klaipėda</v>
          </cell>
          <cell r="J33">
            <v>10</v>
          </cell>
          <cell r="K33">
            <v>42</v>
          </cell>
          <cell r="L33" t="str">
            <v>M-(1972-1981)</v>
          </cell>
          <cell r="M33">
            <v>30</v>
          </cell>
        </row>
        <row r="34">
          <cell r="C34" t="str">
            <v>Mantas</v>
          </cell>
          <cell r="D34" t="str">
            <v>Gradeckas</v>
          </cell>
          <cell r="E34" t="str">
            <v>V</v>
          </cell>
          <cell r="F34">
            <v>1995</v>
          </cell>
          <cell r="G34" t="str">
            <v>LTU</v>
          </cell>
          <cell r="H34" t="str">
            <v>Alytus</v>
          </cell>
          <cell r="I34" t="str">
            <v>Dzūkija</v>
          </cell>
          <cell r="J34">
            <v>10</v>
          </cell>
          <cell r="K34">
            <v>26</v>
          </cell>
          <cell r="L34" t="str">
            <v>V-(1992 ir vyr.)</v>
          </cell>
          <cell r="M34">
            <v>31</v>
          </cell>
        </row>
        <row r="35">
          <cell r="C35" t="str">
            <v>Juozas</v>
          </cell>
          <cell r="D35" t="str">
            <v>Grinius</v>
          </cell>
          <cell r="E35" t="str">
            <v>V</v>
          </cell>
          <cell r="F35">
            <v>1948</v>
          </cell>
          <cell r="G35" t="str">
            <v>LTU</v>
          </cell>
          <cell r="H35" t="str">
            <v>Šarnelė</v>
          </cell>
          <cell r="J35">
            <v>5</v>
          </cell>
          <cell r="K35">
            <v>73</v>
          </cell>
          <cell r="L35" t="str">
            <v>V-(1951 ir vyr.)</v>
          </cell>
          <cell r="M35">
            <v>32</v>
          </cell>
        </row>
        <row r="36">
          <cell r="B36">
            <v>105</v>
          </cell>
          <cell r="C36" t="str">
            <v>Zhafer</v>
          </cell>
          <cell r="D36" t="str">
            <v>Imamutdinov</v>
          </cell>
          <cell r="E36" t="str">
            <v>V</v>
          </cell>
          <cell r="F36">
            <v>1945</v>
          </cell>
          <cell r="G36" t="str">
            <v>LTU</v>
          </cell>
          <cell r="H36" t="str">
            <v>Kaunas</v>
          </cell>
          <cell r="I36" t="str">
            <v>Sveikata</v>
          </cell>
          <cell r="J36">
            <v>5</v>
          </cell>
          <cell r="K36">
            <v>76</v>
          </cell>
          <cell r="L36" t="str">
            <v>V-(1951 ir vyr.)</v>
          </cell>
          <cell r="M36">
            <v>33</v>
          </cell>
        </row>
        <row r="37">
          <cell r="B37">
            <v>125</v>
          </cell>
          <cell r="C37" t="str">
            <v>Ilja</v>
          </cell>
          <cell r="D37" t="str">
            <v>Jamikčiuk</v>
          </cell>
          <cell r="E37" t="str">
            <v>V</v>
          </cell>
          <cell r="F37">
            <v>1991</v>
          </cell>
          <cell r="G37" t="str">
            <v>LTU</v>
          </cell>
          <cell r="H37" t="str">
            <v>Šiauliai</v>
          </cell>
          <cell r="I37" t="str">
            <v>Lukas</v>
          </cell>
          <cell r="J37">
            <v>5</v>
          </cell>
          <cell r="K37">
            <v>30</v>
          </cell>
          <cell r="L37" t="str">
            <v>V-b/k (1952-2001)</v>
          </cell>
          <cell r="M37">
            <v>34</v>
          </cell>
        </row>
        <row r="38">
          <cell r="B38">
            <v>106</v>
          </cell>
          <cell r="C38" t="str">
            <v>Gitana</v>
          </cell>
          <cell r="D38" t="str">
            <v>Januliene</v>
          </cell>
          <cell r="E38" t="str">
            <v>M</v>
          </cell>
          <cell r="F38">
            <v>1975</v>
          </cell>
          <cell r="G38" t="str">
            <v>LTU</v>
          </cell>
          <cell r="H38" t="str">
            <v>Jurbarkas</v>
          </cell>
          <cell r="I38" t="str">
            <v>Maratomanija</v>
          </cell>
          <cell r="J38">
            <v>10</v>
          </cell>
          <cell r="K38">
            <v>46</v>
          </cell>
          <cell r="L38" t="str">
            <v>M-(1972-1981)</v>
          </cell>
          <cell r="M38">
            <v>35</v>
          </cell>
        </row>
        <row r="39">
          <cell r="B39">
            <v>107</v>
          </cell>
          <cell r="C39" t="str">
            <v>Rugile</v>
          </cell>
          <cell r="D39" t="str">
            <v>Janulyte</v>
          </cell>
          <cell r="E39" t="str">
            <v>M</v>
          </cell>
          <cell r="F39">
            <v>2014</v>
          </cell>
          <cell r="G39" t="str">
            <v>LTU</v>
          </cell>
          <cell r="H39" t="str">
            <v>Jurbarjas</v>
          </cell>
          <cell r="J39">
            <v>5</v>
          </cell>
          <cell r="K39">
            <v>7</v>
          </cell>
          <cell r="L39" t="str">
            <v>M-(2005-2007)</v>
          </cell>
          <cell r="M39">
            <v>36</v>
          </cell>
        </row>
        <row r="40">
          <cell r="B40">
            <v>135</v>
          </cell>
          <cell r="C40" t="str">
            <v>Irmantas</v>
          </cell>
          <cell r="D40" t="str">
            <v>Janušauskas</v>
          </cell>
          <cell r="E40" t="str">
            <v>V</v>
          </cell>
          <cell r="F40">
            <v>1969</v>
          </cell>
          <cell r="G40" t="str">
            <v>LTU</v>
          </cell>
          <cell r="H40" t="str">
            <v>Klaipėda</v>
          </cell>
          <cell r="J40">
            <v>10</v>
          </cell>
          <cell r="K40">
            <v>52</v>
          </cell>
          <cell r="L40" t="str">
            <v>V-(1962-1971)</v>
          </cell>
          <cell r="M40">
            <v>37</v>
          </cell>
        </row>
        <row r="41">
          <cell r="C41" t="str">
            <v>Arijus</v>
          </cell>
          <cell r="D41" t="str">
            <v>Jasiūnas</v>
          </cell>
          <cell r="E41" t="str">
            <v>V</v>
          </cell>
          <cell r="F41">
            <v>2013</v>
          </cell>
          <cell r="G41" t="str">
            <v>LTU</v>
          </cell>
          <cell r="H41" t="str">
            <v>Klaipėda</v>
          </cell>
          <cell r="I41" t="str">
            <v>Liudviko Stulpino progimnazija</v>
          </cell>
          <cell r="J41">
            <v>1</v>
          </cell>
          <cell r="K41">
            <v>8</v>
          </cell>
          <cell r="L41" t="str">
            <v>V-(2008 ir jaun.)</v>
          </cell>
          <cell r="M41">
            <v>38</v>
          </cell>
        </row>
        <row r="42">
          <cell r="C42" t="str">
            <v>Rasa</v>
          </cell>
          <cell r="D42" t="str">
            <v>Jasiūnienė</v>
          </cell>
          <cell r="E42" t="str">
            <v>M</v>
          </cell>
          <cell r="F42">
            <v>1978</v>
          </cell>
          <cell r="G42" t="str">
            <v>LTU</v>
          </cell>
          <cell r="H42" t="str">
            <v>Klaipėda</v>
          </cell>
          <cell r="I42" t="str">
            <v>_</v>
          </cell>
          <cell r="J42">
            <v>1</v>
          </cell>
          <cell r="K42">
            <v>43</v>
          </cell>
          <cell r="L42" t="str">
            <v>M-b/k</v>
          </cell>
          <cell r="M42">
            <v>39</v>
          </cell>
        </row>
        <row r="43">
          <cell r="C43" t="str">
            <v>Gintare</v>
          </cell>
          <cell r="D43" t="str">
            <v>Juskeviciene</v>
          </cell>
          <cell r="E43" t="str">
            <v>M</v>
          </cell>
          <cell r="F43">
            <v>1989</v>
          </cell>
          <cell r="G43" t="str">
            <v>LTU</v>
          </cell>
          <cell r="H43" t="str">
            <v>Klaipeda</v>
          </cell>
          <cell r="J43">
            <v>5</v>
          </cell>
          <cell r="K43">
            <v>32</v>
          </cell>
          <cell r="L43" t="str">
            <v>M-b/k (1952-2001)</v>
          </cell>
          <cell r="M43">
            <v>40</v>
          </cell>
        </row>
        <row r="44">
          <cell r="B44">
            <v>115</v>
          </cell>
          <cell r="C44" t="str">
            <v>Gediminas</v>
          </cell>
          <cell r="D44" t="str">
            <v>Kabišaitis</v>
          </cell>
          <cell r="E44" t="str">
            <v>V</v>
          </cell>
          <cell r="F44">
            <v>1959</v>
          </cell>
          <cell r="G44" t="str">
            <v>LTU</v>
          </cell>
          <cell r="H44" t="str">
            <v>Kaunas</v>
          </cell>
          <cell r="I44" t="str">
            <v>BK , Jonas Maratonas</v>
          </cell>
          <cell r="J44">
            <v>10</v>
          </cell>
          <cell r="K44">
            <v>62</v>
          </cell>
          <cell r="L44" t="str">
            <v>V-(1961 ir vyr.)</v>
          </cell>
          <cell r="M44">
            <v>41</v>
          </cell>
        </row>
        <row r="45">
          <cell r="B45">
            <v>119</v>
          </cell>
          <cell r="C45" t="str">
            <v>Kajus</v>
          </cell>
          <cell r="D45" t="str">
            <v>Klevinskis</v>
          </cell>
          <cell r="E45" t="str">
            <v>V</v>
          </cell>
          <cell r="F45">
            <v>2010</v>
          </cell>
          <cell r="G45" t="str">
            <v>LTU</v>
          </cell>
          <cell r="H45" t="str">
            <v>Šiaulių Rajonas</v>
          </cell>
          <cell r="I45" t="str">
            <v>Lukas</v>
          </cell>
          <cell r="J45">
            <v>1</v>
          </cell>
          <cell r="K45">
            <v>11</v>
          </cell>
          <cell r="L45" t="str">
            <v>V-(2008 ir jaun.)</v>
          </cell>
          <cell r="M45">
            <v>42</v>
          </cell>
        </row>
        <row r="46">
          <cell r="B46">
            <v>144</v>
          </cell>
          <cell r="C46" t="str">
            <v>Ronaldas</v>
          </cell>
          <cell r="D46" t="str">
            <v>Kondratas</v>
          </cell>
          <cell r="E46" t="str">
            <v>V</v>
          </cell>
          <cell r="F46">
            <v>1945</v>
          </cell>
          <cell r="G46" t="str">
            <v>LTU</v>
          </cell>
          <cell r="H46" t="str">
            <v>Vilnius</v>
          </cell>
          <cell r="I46" t="str">
            <v>Inžinerija</v>
          </cell>
          <cell r="J46">
            <v>5</v>
          </cell>
          <cell r="K46">
            <v>76</v>
          </cell>
          <cell r="L46" t="str">
            <v>V-(1951 ir vyr.)</v>
          </cell>
          <cell r="M46">
            <v>43</v>
          </cell>
        </row>
        <row r="47">
          <cell r="C47" t="str">
            <v>Romualda</v>
          </cell>
          <cell r="D47" t="str">
            <v>Kondratienė</v>
          </cell>
          <cell r="E47" t="str">
            <v>M</v>
          </cell>
          <cell r="F47">
            <v>1985</v>
          </cell>
          <cell r="G47" t="str">
            <v>LTU</v>
          </cell>
          <cell r="H47" t="str">
            <v>Šiauliai</v>
          </cell>
          <cell r="I47" t="str">
            <v>Stadija</v>
          </cell>
          <cell r="J47">
            <v>10</v>
          </cell>
          <cell r="K47">
            <v>36</v>
          </cell>
          <cell r="L47" t="str">
            <v>M-(1982-1991)</v>
          </cell>
          <cell r="M47">
            <v>44</v>
          </cell>
        </row>
        <row r="48">
          <cell r="C48" t="str">
            <v>Remigijus</v>
          </cell>
          <cell r="D48" t="str">
            <v>Krivicius</v>
          </cell>
          <cell r="E48" t="str">
            <v>V</v>
          </cell>
          <cell r="F48">
            <v>1986</v>
          </cell>
          <cell r="G48" t="str">
            <v>LTU</v>
          </cell>
          <cell r="H48" t="str">
            <v>Vilnius</v>
          </cell>
          <cell r="I48" t="str">
            <v>Bėgimo klubas</v>
          </cell>
          <cell r="J48">
            <v>10</v>
          </cell>
          <cell r="K48">
            <v>35</v>
          </cell>
          <cell r="L48" t="str">
            <v>V-(1982-1991)</v>
          </cell>
          <cell r="M48">
            <v>45</v>
          </cell>
        </row>
        <row r="49">
          <cell r="B49">
            <v>156</v>
          </cell>
          <cell r="C49" t="str">
            <v>Mantas</v>
          </cell>
          <cell r="D49" t="str">
            <v>Kubilius</v>
          </cell>
          <cell r="E49" t="str">
            <v>V</v>
          </cell>
          <cell r="F49">
            <v>1991</v>
          </cell>
          <cell r="G49" t="str">
            <v>LTU</v>
          </cell>
          <cell r="H49" t="str">
            <v>Kretinga</v>
          </cell>
          <cell r="J49">
            <v>10</v>
          </cell>
          <cell r="K49">
            <v>30</v>
          </cell>
          <cell r="L49" t="str">
            <v>V-(1982-1991)</v>
          </cell>
          <cell r="M49">
            <v>46</v>
          </cell>
        </row>
        <row r="50">
          <cell r="B50">
            <v>118</v>
          </cell>
          <cell r="C50" t="str">
            <v>Arijus</v>
          </cell>
          <cell r="D50" t="str">
            <v>Kulevičius</v>
          </cell>
          <cell r="E50" t="str">
            <v>V</v>
          </cell>
          <cell r="F50">
            <v>2009</v>
          </cell>
          <cell r="G50" t="str">
            <v>LTU</v>
          </cell>
          <cell r="H50" t="str">
            <v>Šiaulių Rajonas</v>
          </cell>
          <cell r="I50" t="str">
            <v>Lukas</v>
          </cell>
          <cell r="J50">
            <v>1</v>
          </cell>
          <cell r="K50">
            <v>12</v>
          </cell>
          <cell r="L50" t="str">
            <v>V-(2008 ir jaun.)</v>
          </cell>
          <cell r="M50">
            <v>47</v>
          </cell>
        </row>
        <row r="51">
          <cell r="C51" t="str">
            <v>Mindaugas</v>
          </cell>
          <cell r="D51" t="str">
            <v>Kundrotas</v>
          </cell>
          <cell r="E51" t="str">
            <v>V</v>
          </cell>
          <cell r="F51">
            <v>1992</v>
          </cell>
          <cell r="G51" t="str">
            <v>LTU</v>
          </cell>
          <cell r="H51" t="str">
            <v>Gargždai</v>
          </cell>
          <cell r="J51">
            <v>5</v>
          </cell>
          <cell r="K51">
            <v>29</v>
          </cell>
          <cell r="L51" t="str">
            <v>V-b/k (1952-2001)</v>
          </cell>
          <cell r="M51">
            <v>48</v>
          </cell>
        </row>
        <row r="52">
          <cell r="B52">
            <v>167</v>
          </cell>
          <cell r="C52" t="str">
            <v>Violeta</v>
          </cell>
          <cell r="D52" t="str">
            <v>Kuzmaitė</v>
          </cell>
          <cell r="E52" t="str">
            <v>M</v>
          </cell>
          <cell r="F52">
            <v>1967</v>
          </cell>
          <cell r="G52" t="str">
            <v>LTU</v>
          </cell>
          <cell r="H52" t="str">
            <v>Vilnius</v>
          </cell>
          <cell r="I52" t="str">
            <v>Inžinerija</v>
          </cell>
          <cell r="J52">
            <v>1</v>
          </cell>
          <cell r="K52">
            <v>54</v>
          </cell>
          <cell r="L52" t="str">
            <v>M-b/k</v>
          </cell>
          <cell r="M52">
            <v>49</v>
          </cell>
        </row>
        <row r="53">
          <cell r="C53" t="str">
            <v>Ernestas</v>
          </cell>
          <cell r="D53" t="str">
            <v>Kvedaras</v>
          </cell>
          <cell r="E53" t="str">
            <v>V</v>
          </cell>
          <cell r="F53">
            <v>1987</v>
          </cell>
          <cell r="G53" t="str">
            <v>LTU</v>
          </cell>
          <cell r="H53" t="str">
            <v>Rokiškis</v>
          </cell>
          <cell r="J53">
            <v>5</v>
          </cell>
          <cell r="K53">
            <v>34</v>
          </cell>
          <cell r="L53" t="str">
            <v>V-b/k (1952-2001)</v>
          </cell>
          <cell r="M53">
            <v>50</v>
          </cell>
        </row>
        <row r="54">
          <cell r="B54">
            <v>124</v>
          </cell>
          <cell r="C54" t="str">
            <v>Gretė</v>
          </cell>
          <cell r="D54" t="str">
            <v>Lukošaitytė</v>
          </cell>
          <cell r="E54" t="str">
            <v>M</v>
          </cell>
          <cell r="F54">
            <v>1998</v>
          </cell>
          <cell r="G54" t="str">
            <v>LTU</v>
          </cell>
          <cell r="H54" t="str">
            <v>Šiauliai</v>
          </cell>
          <cell r="I54" t="str">
            <v>Lukas</v>
          </cell>
          <cell r="J54">
            <v>5</v>
          </cell>
          <cell r="K54">
            <v>23</v>
          </cell>
          <cell r="L54" t="str">
            <v>M-b/k (1952-2001)</v>
          </cell>
          <cell r="M54">
            <v>51</v>
          </cell>
        </row>
        <row r="55">
          <cell r="B55">
            <v>141</v>
          </cell>
          <cell r="C55" t="str">
            <v>Dalia</v>
          </cell>
          <cell r="D55" t="str">
            <v>Lukošienė</v>
          </cell>
          <cell r="E55" t="str">
            <v>M</v>
          </cell>
          <cell r="F55">
            <v>1976</v>
          </cell>
          <cell r="G55" t="str">
            <v>LTU</v>
          </cell>
          <cell r="H55" t="str">
            <v>Šiaulių Raj</v>
          </cell>
          <cell r="I55" t="str">
            <v>Lukas</v>
          </cell>
          <cell r="J55">
            <v>10</v>
          </cell>
          <cell r="K55">
            <v>45</v>
          </cell>
          <cell r="L55" t="str">
            <v>M-(1972-1981)</v>
          </cell>
          <cell r="M55">
            <v>52</v>
          </cell>
        </row>
        <row r="56">
          <cell r="B56">
            <v>233</v>
          </cell>
          <cell r="C56" t="str">
            <v>Rimantas</v>
          </cell>
          <cell r="D56" t="str">
            <v>Mackevičius</v>
          </cell>
          <cell r="E56" t="str">
            <v>V</v>
          </cell>
          <cell r="F56">
            <v>1957</v>
          </cell>
          <cell r="G56" t="str">
            <v>LTU</v>
          </cell>
          <cell r="H56" t="str">
            <v>Vilnius</v>
          </cell>
          <cell r="I56" t="str">
            <v>Inžinerija</v>
          </cell>
          <cell r="J56">
            <v>5</v>
          </cell>
          <cell r="K56">
            <v>64</v>
          </cell>
          <cell r="L56" t="str">
            <v>V-b/k (1952-2001)</v>
          </cell>
          <cell r="M56">
            <v>54</v>
          </cell>
        </row>
        <row r="57">
          <cell r="B57">
            <v>172</v>
          </cell>
          <cell r="C57" t="str">
            <v>Daiva</v>
          </cell>
          <cell r="D57" t="str">
            <v>Mačernienė</v>
          </cell>
          <cell r="E57" t="str">
            <v>M</v>
          </cell>
          <cell r="F57">
            <v>1978</v>
          </cell>
          <cell r="G57" t="str">
            <v>LTU</v>
          </cell>
          <cell r="H57" t="str">
            <v>Tauragė</v>
          </cell>
          <cell r="I57" t="str">
            <v>Tauragės BMK</v>
          </cell>
          <cell r="J57">
            <v>5</v>
          </cell>
          <cell r="K57">
            <v>43</v>
          </cell>
          <cell r="L57" t="str">
            <v>M-b/k (1952-2001)</v>
          </cell>
          <cell r="M57">
            <v>55</v>
          </cell>
        </row>
        <row r="58">
          <cell r="B58">
            <v>171</v>
          </cell>
          <cell r="C58" t="str">
            <v>Ramūnas</v>
          </cell>
          <cell r="D58" t="str">
            <v>Mačernis</v>
          </cell>
          <cell r="E58" t="str">
            <v>V</v>
          </cell>
          <cell r="F58">
            <v>1977</v>
          </cell>
          <cell r="G58" t="str">
            <v>LTU</v>
          </cell>
          <cell r="H58" t="str">
            <v>Tauragė</v>
          </cell>
          <cell r="I58" t="str">
            <v>Tauragės BMK</v>
          </cell>
          <cell r="J58">
            <v>10</v>
          </cell>
          <cell r="K58">
            <v>44</v>
          </cell>
          <cell r="L58" t="str">
            <v>V-(1972-1981)</v>
          </cell>
          <cell r="M58">
            <v>56</v>
          </cell>
        </row>
        <row r="59">
          <cell r="C59" t="str">
            <v>Vaclovas</v>
          </cell>
          <cell r="D59" t="str">
            <v>Markaitis</v>
          </cell>
          <cell r="E59" t="str">
            <v>V</v>
          </cell>
          <cell r="F59">
            <v>1951</v>
          </cell>
          <cell r="G59" t="str">
            <v>LTU</v>
          </cell>
          <cell r="J59">
            <v>5</v>
          </cell>
          <cell r="K59">
            <v>70</v>
          </cell>
          <cell r="L59" t="str">
            <v>V-(1951 ir vyr.)</v>
          </cell>
          <cell r="M59">
            <v>57</v>
          </cell>
        </row>
        <row r="60">
          <cell r="B60">
            <v>221</v>
          </cell>
          <cell r="C60" t="str">
            <v>Giedrius</v>
          </cell>
          <cell r="D60" t="str">
            <v>Martišauskas</v>
          </cell>
          <cell r="E60" t="str">
            <v>V</v>
          </cell>
          <cell r="F60">
            <v>1983</v>
          </cell>
          <cell r="G60" t="str">
            <v>LTU</v>
          </cell>
          <cell r="H60" t="str">
            <v>Klaipėda</v>
          </cell>
          <cell r="J60">
            <v>10</v>
          </cell>
          <cell r="K60">
            <v>38</v>
          </cell>
          <cell r="L60" t="str">
            <v>V-(1982-1991)</v>
          </cell>
          <cell r="M60">
            <v>58</v>
          </cell>
        </row>
        <row r="61">
          <cell r="B61">
            <v>234</v>
          </cell>
          <cell r="C61" t="str">
            <v>Matas</v>
          </cell>
          <cell r="D61" t="str">
            <v>Misiūnas</v>
          </cell>
          <cell r="E61" t="str">
            <v>V</v>
          </cell>
          <cell r="F61">
            <v>1990</v>
          </cell>
          <cell r="G61" t="str">
            <v>LTU</v>
          </cell>
          <cell r="H61" t="str">
            <v>Kaunas</v>
          </cell>
          <cell r="I61" t="str">
            <v>OK Medeina</v>
          </cell>
          <cell r="J61">
            <v>5</v>
          </cell>
          <cell r="K61">
            <v>31</v>
          </cell>
          <cell r="L61" t="str">
            <v>V-b/k (1952-2001)</v>
          </cell>
          <cell r="M61">
            <v>59</v>
          </cell>
        </row>
        <row r="62">
          <cell r="B62">
            <v>235</v>
          </cell>
          <cell r="C62" t="str">
            <v>Aušra</v>
          </cell>
          <cell r="D62" t="str">
            <v>Misiūnė</v>
          </cell>
          <cell r="E62" t="str">
            <v>M</v>
          </cell>
          <cell r="F62">
            <v>1989</v>
          </cell>
          <cell r="G62" t="str">
            <v>LTU</v>
          </cell>
          <cell r="H62" t="str">
            <v>Kaunas</v>
          </cell>
          <cell r="I62" t="str">
            <v>OK Medeina</v>
          </cell>
          <cell r="J62">
            <v>5</v>
          </cell>
          <cell r="K62">
            <v>32</v>
          </cell>
          <cell r="L62" t="str">
            <v>M-b/k (1952-2001)</v>
          </cell>
          <cell r="M62">
            <v>60</v>
          </cell>
        </row>
        <row r="63">
          <cell r="B63">
            <v>187</v>
          </cell>
          <cell r="C63" t="str">
            <v>Virgina</v>
          </cell>
          <cell r="D63" t="str">
            <v>Motiejauskienė</v>
          </cell>
          <cell r="E63" t="str">
            <v>M</v>
          </cell>
          <cell r="F63">
            <v>1987</v>
          </cell>
          <cell r="G63" t="str">
            <v>LTU</v>
          </cell>
          <cell r="H63" t="str">
            <v>Kulai Ii K. Skuodo R</v>
          </cell>
          <cell r="J63">
            <v>10</v>
          </cell>
          <cell r="K63">
            <v>34</v>
          </cell>
          <cell r="L63" t="str">
            <v>M-(1982-1991)</v>
          </cell>
          <cell r="M63">
            <v>61</v>
          </cell>
        </row>
        <row r="64">
          <cell r="B64">
            <v>101</v>
          </cell>
          <cell r="C64" t="str">
            <v>Giedrius</v>
          </cell>
          <cell r="D64" t="str">
            <v>Navikas</v>
          </cell>
          <cell r="E64" t="str">
            <v>V</v>
          </cell>
          <cell r="F64">
            <v>1984</v>
          </cell>
          <cell r="G64" t="str">
            <v>LTU</v>
          </cell>
          <cell r="J64">
            <v>10</v>
          </cell>
          <cell r="K64">
            <v>37</v>
          </cell>
          <cell r="L64" t="str">
            <v>V-(1982-1991)</v>
          </cell>
          <cell r="M64">
            <v>62</v>
          </cell>
        </row>
        <row r="65">
          <cell r="C65" t="str">
            <v>Eivinas</v>
          </cell>
          <cell r="D65" t="str">
            <v>Noreika</v>
          </cell>
          <cell r="E65" t="str">
            <v>V</v>
          </cell>
          <cell r="F65">
            <v>1997</v>
          </cell>
          <cell r="G65" t="str">
            <v>LTU</v>
          </cell>
          <cell r="H65" t="str">
            <v>Taurage</v>
          </cell>
          <cell r="J65">
            <v>10</v>
          </cell>
          <cell r="K65">
            <v>24</v>
          </cell>
          <cell r="L65" t="str">
            <v>V-(1992 ir vyr.)</v>
          </cell>
          <cell r="M65">
            <v>63</v>
          </cell>
        </row>
        <row r="66">
          <cell r="C66" t="str">
            <v>Den</v>
          </cell>
          <cell r="D66" t="str">
            <v>Paukštys</v>
          </cell>
          <cell r="E66" t="str">
            <v>V</v>
          </cell>
          <cell r="F66">
            <v>2014</v>
          </cell>
          <cell r="G66" t="str">
            <v>LTU</v>
          </cell>
          <cell r="H66" t="str">
            <v>Kaunas</v>
          </cell>
          <cell r="I66" t="str">
            <v>Kauno BMK</v>
          </cell>
          <cell r="J66">
            <v>1</v>
          </cell>
          <cell r="K66">
            <v>7</v>
          </cell>
          <cell r="L66" t="str">
            <v>V-(2008 ir jaun.)</v>
          </cell>
          <cell r="M66">
            <v>64</v>
          </cell>
        </row>
        <row r="67">
          <cell r="C67" t="str">
            <v>Ramunė</v>
          </cell>
          <cell r="D67" t="str">
            <v>Pociuvienė</v>
          </cell>
          <cell r="E67" t="str">
            <v>M</v>
          </cell>
          <cell r="F67">
            <v>1974</v>
          </cell>
          <cell r="G67" t="str">
            <v>LTU</v>
          </cell>
          <cell r="H67" t="str">
            <v>Pakruojis</v>
          </cell>
          <cell r="I67" t="str">
            <v>BMK Vėjas</v>
          </cell>
          <cell r="J67">
            <v>10</v>
          </cell>
          <cell r="K67">
            <v>47</v>
          </cell>
          <cell r="L67" t="str">
            <v>M-(1972-1981)</v>
          </cell>
          <cell r="M67">
            <v>65</v>
          </cell>
        </row>
        <row r="68">
          <cell r="B68">
            <v>123</v>
          </cell>
          <cell r="C68" t="str">
            <v>Julius</v>
          </cell>
          <cell r="D68" t="str">
            <v>Poškus</v>
          </cell>
          <cell r="E68" t="str">
            <v>V</v>
          </cell>
          <cell r="F68">
            <v>1945</v>
          </cell>
          <cell r="G68" t="str">
            <v>LTU</v>
          </cell>
          <cell r="H68" t="str">
            <v>Pakruojis</v>
          </cell>
          <cell r="I68" t="str">
            <v>Bmk vejas</v>
          </cell>
          <cell r="J68">
            <v>5</v>
          </cell>
          <cell r="K68">
            <v>76</v>
          </cell>
          <cell r="L68" t="str">
            <v>V-(1951 ir vyr.)</v>
          </cell>
          <cell r="M68">
            <v>66</v>
          </cell>
        </row>
        <row r="69">
          <cell r="B69">
            <v>103</v>
          </cell>
          <cell r="C69" t="str">
            <v>Rimvydas</v>
          </cell>
          <cell r="D69" t="str">
            <v>Prakopimas</v>
          </cell>
          <cell r="E69" t="str">
            <v>V</v>
          </cell>
          <cell r="F69">
            <v>1949</v>
          </cell>
          <cell r="G69" t="str">
            <v>LTU</v>
          </cell>
          <cell r="H69" t="str">
            <v>Kaunas</v>
          </cell>
          <cell r="I69" t="str">
            <v>Kbmk</v>
          </cell>
          <cell r="J69">
            <v>5</v>
          </cell>
          <cell r="K69">
            <v>72</v>
          </cell>
          <cell r="L69" t="str">
            <v>V-(1951 ir vyr.)</v>
          </cell>
          <cell r="M69">
            <v>67</v>
          </cell>
        </row>
        <row r="70">
          <cell r="B70">
            <v>184</v>
          </cell>
          <cell r="C70" t="str">
            <v>Robertas</v>
          </cell>
          <cell r="D70" t="str">
            <v>Raišys</v>
          </cell>
          <cell r="E70" t="str">
            <v>V</v>
          </cell>
          <cell r="F70">
            <v>1995</v>
          </cell>
          <cell r="G70" t="str">
            <v>LTU</v>
          </cell>
          <cell r="H70" t="str">
            <v>Šiauliai</v>
          </cell>
          <cell r="I70" t="str">
            <v>Stadija</v>
          </cell>
          <cell r="J70">
            <v>10</v>
          </cell>
          <cell r="K70">
            <v>26</v>
          </cell>
          <cell r="L70" t="str">
            <v>V-(1992 ir vyr.)</v>
          </cell>
          <cell r="M70">
            <v>68</v>
          </cell>
        </row>
        <row r="71">
          <cell r="B71">
            <v>168</v>
          </cell>
          <cell r="C71" t="str">
            <v>Kęstutis</v>
          </cell>
          <cell r="D71" t="str">
            <v>Rinkevičius</v>
          </cell>
          <cell r="E71" t="str">
            <v>V</v>
          </cell>
          <cell r="F71">
            <v>1955</v>
          </cell>
          <cell r="G71" t="str">
            <v>LTU</v>
          </cell>
          <cell r="H71" t="str">
            <v>Vilnius</v>
          </cell>
          <cell r="I71" t="str">
            <v>Inžinerija</v>
          </cell>
          <cell r="J71">
            <v>1</v>
          </cell>
          <cell r="K71">
            <v>66</v>
          </cell>
          <cell r="L71" t="str">
            <v>V-b/k</v>
          </cell>
          <cell r="M71">
            <v>69</v>
          </cell>
        </row>
        <row r="72">
          <cell r="C72" t="str">
            <v>Milda</v>
          </cell>
          <cell r="D72" t="str">
            <v>Ruslytė</v>
          </cell>
          <cell r="E72" t="str">
            <v>M</v>
          </cell>
          <cell r="F72">
            <v>1986</v>
          </cell>
          <cell r="G72" t="str">
            <v>LTU</v>
          </cell>
          <cell r="H72" t="str">
            <v>Klaipėda</v>
          </cell>
          <cell r="I72" t="str">
            <v>Bėgimo klubas</v>
          </cell>
          <cell r="J72">
            <v>5</v>
          </cell>
          <cell r="K72">
            <v>35</v>
          </cell>
          <cell r="L72" t="str">
            <v>M-b/k (1952-2001)</v>
          </cell>
          <cell r="M72">
            <v>70</v>
          </cell>
        </row>
        <row r="73">
          <cell r="B73">
            <v>219</v>
          </cell>
          <cell r="C73" t="str">
            <v>Adomas</v>
          </cell>
          <cell r="D73" t="str">
            <v>Sambaras</v>
          </cell>
          <cell r="E73" t="str">
            <v>V</v>
          </cell>
          <cell r="F73">
            <v>1988</v>
          </cell>
          <cell r="G73" t="str">
            <v>LTU</v>
          </cell>
          <cell r="H73" t="str">
            <v>Siauliai</v>
          </cell>
          <cell r="I73" t="str">
            <v>Lukas</v>
          </cell>
          <cell r="J73">
            <v>5</v>
          </cell>
          <cell r="K73">
            <v>33</v>
          </cell>
          <cell r="L73" t="str">
            <v>V-b/k (1952-2001)</v>
          </cell>
          <cell r="M73">
            <v>71</v>
          </cell>
        </row>
        <row r="74">
          <cell r="B74">
            <v>131</v>
          </cell>
          <cell r="C74" t="str">
            <v>Justina</v>
          </cell>
          <cell r="D74" t="str">
            <v>Savickienė</v>
          </cell>
          <cell r="E74" t="str">
            <v>M</v>
          </cell>
          <cell r="F74">
            <v>1988</v>
          </cell>
          <cell r="G74" t="str">
            <v>LTU</v>
          </cell>
          <cell r="H74" t="str">
            <v>Jonava</v>
          </cell>
          <cell r="I74" t="str">
            <v>Bėgimo klubas</v>
          </cell>
          <cell r="J74">
            <v>10</v>
          </cell>
          <cell r="K74">
            <v>33</v>
          </cell>
          <cell r="L74" t="str">
            <v>M-(1982-1991)</v>
          </cell>
          <cell r="M74">
            <v>72</v>
          </cell>
        </row>
        <row r="75">
          <cell r="B75">
            <v>145</v>
          </cell>
          <cell r="C75" t="str">
            <v>Renata</v>
          </cell>
          <cell r="D75" t="str">
            <v>Siliuk</v>
          </cell>
          <cell r="E75" t="str">
            <v>M</v>
          </cell>
          <cell r="F75">
            <v>1980</v>
          </cell>
          <cell r="G75" t="str">
            <v>LTU</v>
          </cell>
          <cell r="H75" t="str">
            <v>Vilnius</v>
          </cell>
          <cell r="I75" t="str">
            <v>OSK Fortūna</v>
          </cell>
          <cell r="J75">
            <v>10</v>
          </cell>
          <cell r="K75">
            <v>41</v>
          </cell>
          <cell r="L75" t="str">
            <v>M-(1972-1981)</v>
          </cell>
          <cell r="M75">
            <v>73</v>
          </cell>
        </row>
        <row r="76">
          <cell r="B76">
            <v>149</v>
          </cell>
          <cell r="C76" t="str">
            <v>Rolandas</v>
          </cell>
          <cell r="D76" t="str">
            <v>Silius</v>
          </cell>
          <cell r="E76" t="str">
            <v>V</v>
          </cell>
          <cell r="F76">
            <v>1968</v>
          </cell>
          <cell r="G76" t="str">
            <v>LTU</v>
          </cell>
          <cell r="H76" t="str">
            <v>Vilniua</v>
          </cell>
          <cell r="I76" t="str">
            <v>Inžinerija</v>
          </cell>
          <cell r="J76">
            <v>10</v>
          </cell>
          <cell r="K76">
            <v>53</v>
          </cell>
          <cell r="L76" t="str">
            <v>V-(1962-1971)</v>
          </cell>
          <cell r="M76">
            <v>74</v>
          </cell>
        </row>
        <row r="77">
          <cell r="B77">
            <v>229</v>
          </cell>
          <cell r="C77" t="str">
            <v>Asta</v>
          </cell>
          <cell r="D77" t="str">
            <v>Stipinaitė</v>
          </cell>
          <cell r="E77" t="str">
            <v>M</v>
          </cell>
          <cell r="F77">
            <v>1985</v>
          </cell>
          <cell r="G77" t="str">
            <v>LTU</v>
          </cell>
          <cell r="H77" t="str">
            <v>Palanga</v>
          </cell>
          <cell r="J77">
            <v>10</v>
          </cell>
          <cell r="K77">
            <v>36</v>
          </cell>
          <cell r="L77" t="str">
            <v>M-(1982-1991)</v>
          </cell>
          <cell r="M77">
            <v>75</v>
          </cell>
        </row>
        <row r="78">
          <cell r="B78">
            <v>136</v>
          </cell>
          <cell r="C78" t="str">
            <v>Brigita</v>
          </cell>
          <cell r="D78" t="str">
            <v>Stonkienė</v>
          </cell>
          <cell r="E78" t="str">
            <v>M</v>
          </cell>
          <cell r="F78">
            <v>1988</v>
          </cell>
          <cell r="G78" t="str">
            <v>LTU</v>
          </cell>
          <cell r="H78" t="str">
            <v>Klaipėda</v>
          </cell>
          <cell r="I78" t="str">
            <v>Bėgimo klubas</v>
          </cell>
          <cell r="J78">
            <v>10</v>
          </cell>
          <cell r="K78">
            <v>33</v>
          </cell>
          <cell r="L78" t="str">
            <v>M-(1982-1991)</v>
          </cell>
          <cell r="M78">
            <v>76</v>
          </cell>
        </row>
        <row r="79">
          <cell r="B79">
            <v>146</v>
          </cell>
          <cell r="C79" t="str">
            <v>Algirdas</v>
          </cell>
          <cell r="D79" t="str">
            <v>Striūka</v>
          </cell>
          <cell r="E79" t="str">
            <v>V</v>
          </cell>
          <cell r="F79">
            <v>1960</v>
          </cell>
          <cell r="G79" t="str">
            <v>LTU</v>
          </cell>
          <cell r="H79" t="str">
            <v>Vilnius</v>
          </cell>
          <cell r="I79" t="str">
            <v>Inžinerija</v>
          </cell>
          <cell r="J79">
            <v>1</v>
          </cell>
          <cell r="K79">
            <v>61</v>
          </cell>
          <cell r="L79" t="str">
            <v>V-b/k</v>
          </cell>
          <cell r="M79">
            <v>77</v>
          </cell>
        </row>
        <row r="80">
          <cell r="B80">
            <v>147</v>
          </cell>
          <cell r="C80" t="str">
            <v>Algirdas</v>
          </cell>
          <cell r="D80" t="str">
            <v>Striūka</v>
          </cell>
          <cell r="E80" t="str">
            <v>V</v>
          </cell>
          <cell r="F80">
            <v>1960</v>
          </cell>
          <cell r="G80" t="str">
            <v>LTU</v>
          </cell>
          <cell r="H80" t="str">
            <v>Vilnius</v>
          </cell>
          <cell r="I80" t="str">
            <v>Inžinerija</v>
          </cell>
          <cell r="J80">
            <v>10</v>
          </cell>
          <cell r="K80">
            <v>61</v>
          </cell>
          <cell r="L80" t="str">
            <v>V-(1961 ir vyr.)</v>
          </cell>
          <cell r="M80">
            <v>78</v>
          </cell>
        </row>
        <row r="81">
          <cell r="B81">
            <v>148</v>
          </cell>
          <cell r="C81" t="str">
            <v>Birutė</v>
          </cell>
          <cell r="D81" t="str">
            <v>Striūkienė</v>
          </cell>
          <cell r="E81" t="str">
            <v>M</v>
          </cell>
          <cell r="F81">
            <v>1962</v>
          </cell>
          <cell r="G81" t="str">
            <v>LTU</v>
          </cell>
          <cell r="H81" t="str">
            <v>Vilnius</v>
          </cell>
          <cell r="I81" t="str">
            <v>Inžinerija</v>
          </cell>
          <cell r="J81">
            <v>1</v>
          </cell>
          <cell r="K81">
            <v>59</v>
          </cell>
          <cell r="L81" t="str">
            <v>M-b/k</v>
          </cell>
          <cell r="M81">
            <v>79</v>
          </cell>
        </row>
        <row r="82">
          <cell r="B82">
            <v>150</v>
          </cell>
          <cell r="C82" t="str">
            <v>Birutė</v>
          </cell>
          <cell r="D82" t="str">
            <v>Striūkienė</v>
          </cell>
          <cell r="E82" t="str">
            <v>M</v>
          </cell>
          <cell r="F82">
            <v>1962</v>
          </cell>
          <cell r="G82" t="str">
            <v>LTU</v>
          </cell>
          <cell r="H82" t="str">
            <v>Vilnius</v>
          </cell>
          <cell r="I82" t="str">
            <v>Inžinerija</v>
          </cell>
          <cell r="J82">
            <v>10</v>
          </cell>
          <cell r="K82">
            <v>59</v>
          </cell>
          <cell r="L82" t="str">
            <v>M-(1962-1971)</v>
          </cell>
          <cell r="M82">
            <v>80</v>
          </cell>
        </row>
        <row r="83">
          <cell r="B83">
            <v>164</v>
          </cell>
          <cell r="C83" t="str">
            <v>Agnė</v>
          </cell>
          <cell r="D83" t="str">
            <v>Stukonienė</v>
          </cell>
          <cell r="E83" t="str">
            <v>M</v>
          </cell>
          <cell r="F83">
            <v>1975</v>
          </cell>
          <cell r="G83" t="str">
            <v>LTU</v>
          </cell>
          <cell r="H83" t="str">
            <v>Vilnius</v>
          </cell>
          <cell r="J83">
            <v>10</v>
          </cell>
          <cell r="K83">
            <v>46</v>
          </cell>
          <cell r="L83" t="str">
            <v>M-(1972-1981)</v>
          </cell>
          <cell r="M83">
            <v>81</v>
          </cell>
        </row>
        <row r="84">
          <cell r="B84">
            <v>165</v>
          </cell>
          <cell r="C84" t="str">
            <v>Linas</v>
          </cell>
          <cell r="D84" t="str">
            <v>Stukonis</v>
          </cell>
          <cell r="E84" t="str">
            <v>V</v>
          </cell>
          <cell r="F84">
            <v>1970</v>
          </cell>
          <cell r="G84" t="str">
            <v>LTU</v>
          </cell>
          <cell r="H84" t="str">
            <v>Vilnius</v>
          </cell>
          <cell r="J84">
            <v>10</v>
          </cell>
          <cell r="K84">
            <v>51</v>
          </cell>
          <cell r="L84" t="str">
            <v>V-(1962-1971)</v>
          </cell>
          <cell r="M84">
            <v>82</v>
          </cell>
        </row>
        <row r="85">
          <cell r="B85">
            <v>127</v>
          </cell>
          <cell r="C85" t="str">
            <v>Kamilija</v>
          </cell>
          <cell r="D85" t="str">
            <v>Šiurnaitė</v>
          </cell>
          <cell r="E85" t="str">
            <v>M</v>
          </cell>
          <cell r="F85">
            <v>1998</v>
          </cell>
          <cell r="G85" t="str">
            <v>LTU</v>
          </cell>
          <cell r="H85" t="str">
            <v>Šiauliai</v>
          </cell>
          <cell r="I85" t="str">
            <v>lukas</v>
          </cell>
          <cell r="J85">
            <v>5</v>
          </cell>
          <cell r="K85">
            <v>23</v>
          </cell>
          <cell r="L85" t="str">
            <v>M-b/k (1952-2001)</v>
          </cell>
          <cell r="M85">
            <v>83</v>
          </cell>
        </row>
        <row r="86">
          <cell r="B86">
            <v>120</v>
          </cell>
          <cell r="C86" t="str">
            <v>Viltė</v>
          </cell>
          <cell r="D86" t="str">
            <v>Tamošaitytė</v>
          </cell>
          <cell r="E86" t="str">
            <v>M</v>
          </cell>
          <cell r="F86">
            <v>2008</v>
          </cell>
          <cell r="G86" t="str">
            <v>LTU</v>
          </cell>
          <cell r="H86" t="str">
            <v>Šiaulių Rajonas</v>
          </cell>
          <cell r="I86" t="str">
            <v>Lukas</v>
          </cell>
          <cell r="J86">
            <v>1</v>
          </cell>
          <cell r="K86">
            <v>13</v>
          </cell>
          <cell r="L86" t="str">
            <v>M-(2008 ir jaun.)</v>
          </cell>
          <cell r="M86">
            <v>84</v>
          </cell>
        </row>
        <row r="87">
          <cell r="B87">
            <v>169</v>
          </cell>
          <cell r="C87" t="str">
            <v>Apolinaras</v>
          </cell>
          <cell r="D87" t="str">
            <v>Tušas</v>
          </cell>
          <cell r="E87" t="str">
            <v>V</v>
          </cell>
          <cell r="F87">
            <v>1936</v>
          </cell>
          <cell r="G87" t="str">
            <v>LTU</v>
          </cell>
          <cell r="H87" t="str">
            <v>Vilnius</v>
          </cell>
          <cell r="I87" t="str">
            <v>Inžinerija</v>
          </cell>
          <cell r="J87">
            <v>1</v>
          </cell>
          <cell r="K87">
            <v>85</v>
          </cell>
          <cell r="L87" t="str">
            <v>V-b/k</v>
          </cell>
          <cell r="M87">
            <v>85</v>
          </cell>
        </row>
        <row r="88">
          <cell r="B88">
            <v>128</v>
          </cell>
          <cell r="C88" t="str">
            <v>Arūnas</v>
          </cell>
          <cell r="D88" t="str">
            <v>Urbonas</v>
          </cell>
          <cell r="E88" t="str">
            <v>V</v>
          </cell>
          <cell r="F88">
            <v>1971</v>
          </cell>
          <cell r="G88" t="str">
            <v>LTU</v>
          </cell>
          <cell r="H88" t="str">
            <v>Klaipėda</v>
          </cell>
          <cell r="J88">
            <v>10</v>
          </cell>
          <cell r="K88">
            <v>50</v>
          </cell>
          <cell r="L88" t="str">
            <v>V-(1962-1971)</v>
          </cell>
          <cell r="M88">
            <v>86</v>
          </cell>
        </row>
        <row r="89">
          <cell r="B89">
            <v>138</v>
          </cell>
          <cell r="C89" t="str">
            <v>Dorotėja</v>
          </cell>
          <cell r="D89" t="str">
            <v>Užomeckaitė</v>
          </cell>
          <cell r="E89" t="str">
            <v>M</v>
          </cell>
          <cell r="F89">
            <v>2010</v>
          </cell>
          <cell r="G89" t="str">
            <v>LTU</v>
          </cell>
          <cell r="H89" t="str">
            <v>Palanga</v>
          </cell>
          <cell r="I89" t="str">
            <v>Baltijos mokykla</v>
          </cell>
          <cell r="J89">
            <v>1</v>
          </cell>
          <cell r="K89">
            <v>11</v>
          </cell>
          <cell r="L89" t="str">
            <v>M-(2008 ir jaun.)</v>
          </cell>
          <cell r="M89">
            <v>87</v>
          </cell>
        </row>
        <row r="90">
          <cell r="B90">
            <v>139</v>
          </cell>
          <cell r="C90" t="str">
            <v>Beatričė</v>
          </cell>
          <cell r="D90" t="str">
            <v>Užomeckaitė</v>
          </cell>
          <cell r="E90" t="str">
            <v>M</v>
          </cell>
          <cell r="F90">
            <v>2013</v>
          </cell>
          <cell r="G90" t="str">
            <v>LTU</v>
          </cell>
          <cell r="H90" t="str">
            <v>Palanga</v>
          </cell>
          <cell r="I90" t="str">
            <v>Baltijos mokykla</v>
          </cell>
          <cell r="J90">
            <v>1</v>
          </cell>
          <cell r="K90">
            <v>8</v>
          </cell>
          <cell r="L90" t="str">
            <v>M-(2008 ir jaun.)</v>
          </cell>
          <cell r="M90">
            <v>88</v>
          </cell>
        </row>
        <row r="91">
          <cell r="B91">
            <v>140</v>
          </cell>
          <cell r="C91" t="str">
            <v>Neringa</v>
          </cell>
          <cell r="D91" t="str">
            <v>Užomeckienė</v>
          </cell>
          <cell r="E91" t="str">
            <v>M</v>
          </cell>
          <cell r="F91">
            <v>1982</v>
          </cell>
          <cell r="G91" t="str">
            <v>LTU</v>
          </cell>
          <cell r="H91" t="str">
            <v>Palanga</v>
          </cell>
          <cell r="J91">
            <v>1</v>
          </cell>
          <cell r="K91">
            <v>39</v>
          </cell>
          <cell r="L91" t="str">
            <v>M-b/k</v>
          </cell>
          <cell r="M91">
            <v>89</v>
          </cell>
        </row>
        <row r="92">
          <cell r="B92">
            <v>215</v>
          </cell>
          <cell r="C92" t="str">
            <v>Justinas</v>
          </cell>
          <cell r="D92" t="str">
            <v>Vaizmuzys</v>
          </cell>
          <cell r="E92" t="str">
            <v>V</v>
          </cell>
          <cell r="F92">
            <v>1986</v>
          </cell>
          <cell r="G92" t="str">
            <v>LTU</v>
          </cell>
          <cell r="H92" t="str">
            <v>Vilnius</v>
          </cell>
          <cell r="I92" t="str">
            <v>Vilniaus bėgimo klubas</v>
          </cell>
          <cell r="J92">
            <v>10</v>
          </cell>
          <cell r="K92">
            <v>35</v>
          </cell>
          <cell r="L92" t="str">
            <v>V-(1982-1991)</v>
          </cell>
          <cell r="M92">
            <v>90</v>
          </cell>
        </row>
        <row r="93">
          <cell r="C93" t="str">
            <v>Martynas</v>
          </cell>
          <cell r="D93" t="str">
            <v>Valaitis</v>
          </cell>
          <cell r="E93" t="str">
            <v>V</v>
          </cell>
          <cell r="F93">
            <v>1983</v>
          </cell>
          <cell r="G93" t="str">
            <v>LTU</v>
          </cell>
          <cell r="H93" t="str">
            <v>Alytus</v>
          </cell>
          <cell r="I93" t="str">
            <v>Dzūkija</v>
          </cell>
          <cell r="J93">
            <v>10</v>
          </cell>
          <cell r="K93">
            <v>38</v>
          </cell>
          <cell r="L93" t="str">
            <v>V-(1982-1991)</v>
          </cell>
          <cell r="M93">
            <v>91</v>
          </cell>
        </row>
        <row r="94">
          <cell r="B94">
            <v>126</v>
          </cell>
          <cell r="C94" t="str">
            <v>Mindaugas</v>
          </cell>
          <cell r="D94" t="str">
            <v>Valeika</v>
          </cell>
          <cell r="E94" t="str">
            <v>V</v>
          </cell>
          <cell r="F94">
            <v>1994</v>
          </cell>
          <cell r="G94" t="str">
            <v>LTU</v>
          </cell>
          <cell r="H94" t="str">
            <v>Šiauliai</v>
          </cell>
          <cell r="I94" t="str">
            <v>lukas</v>
          </cell>
          <cell r="J94">
            <v>5</v>
          </cell>
          <cell r="K94">
            <v>27</v>
          </cell>
          <cell r="L94" t="str">
            <v>V-b/k (1952-2001)</v>
          </cell>
          <cell r="M94">
            <v>92</v>
          </cell>
        </row>
        <row r="95">
          <cell r="B95">
            <v>190</v>
          </cell>
          <cell r="C95" t="str">
            <v>Rimantas</v>
          </cell>
          <cell r="D95" t="str">
            <v>Valiūnas</v>
          </cell>
          <cell r="E95" t="str">
            <v>V</v>
          </cell>
          <cell r="F95">
            <v>1957</v>
          </cell>
          <cell r="G95" t="str">
            <v>LTU</v>
          </cell>
          <cell r="H95" t="str">
            <v>Vilnius</v>
          </cell>
          <cell r="I95" t="str">
            <v>Inžinerija</v>
          </cell>
          <cell r="J95">
            <v>1</v>
          </cell>
          <cell r="K95">
            <v>64</v>
          </cell>
          <cell r="L95" t="str">
            <v>V-b/k</v>
          </cell>
          <cell r="M95">
            <v>93</v>
          </cell>
        </row>
        <row r="96">
          <cell r="B96">
            <v>191</v>
          </cell>
          <cell r="C96" t="str">
            <v>Rimantas</v>
          </cell>
          <cell r="D96" t="str">
            <v>Valiūnas</v>
          </cell>
          <cell r="E96" t="str">
            <v>V</v>
          </cell>
          <cell r="F96">
            <v>1957</v>
          </cell>
          <cell r="G96" t="str">
            <v>LTU</v>
          </cell>
          <cell r="H96" t="str">
            <v>Vilnius</v>
          </cell>
          <cell r="I96" t="str">
            <v>Inžinerija</v>
          </cell>
          <cell r="J96">
            <v>10</v>
          </cell>
          <cell r="K96">
            <v>64</v>
          </cell>
          <cell r="L96" t="str">
            <v>V-(1961 ir vyr.)</v>
          </cell>
          <cell r="M96">
            <v>103</v>
          </cell>
        </row>
        <row r="97">
          <cell r="B97">
            <v>132</v>
          </cell>
          <cell r="C97" t="str">
            <v>Valdas</v>
          </cell>
          <cell r="D97" t="str">
            <v>Vansevičius</v>
          </cell>
          <cell r="E97" t="str">
            <v>V</v>
          </cell>
          <cell r="F97">
            <v>1982</v>
          </cell>
          <cell r="G97" t="str">
            <v>LTU</v>
          </cell>
          <cell r="H97" t="str">
            <v>Jonava</v>
          </cell>
          <cell r="I97" t="str">
            <v>Bėgimo klubas</v>
          </cell>
          <cell r="J97">
            <v>10</v>
          </cell>
          <cell r="K97">
            <v>39</v>
          </cell>
          <cell r="L97" t="str">
            <v>V-(1982-1991)</v>
          </cell>
          <cell r="M97">
            <v>94</v>
          </cell>
        </row>
        <row r="98">
          <cell r="B98">
            <v>181</v>
          </cell>
          <cell r="C98" t="str">
            <v>Rūta</v>
          </cell>
          <cell r="D98" t="str">
            <v>Vilūnaitė</v>
          </cell>
          <cell r="E98" t="str">
            <v>M</v>
          </cell>
          <cell r="F98">
            <v>1972</v>
          </cell>
          <cell r="G98" t="str">
            <v>LTU</v>
          </cell>
          <cell r="H98" t="str">
            <v>Vilnius</v>
          </cell>
          <cell r="I98" t="str">
            <v>Inžinerija</v>
          </cell>
          <cell r="J98">
            <v>1</v>
          </cell>
          <cell r="K98">
            <v>49</v>
          </cell>
          <cell r="L98" t="str">
            <v>M-b/k</v>
          </cell>
          <cell r="M98">
            <v>97</v>
          </cell>
        </row>
        <row r="99">
          <cell r="B99">
            <v>180</v>
          </cell>
          <cell r="C99" t="str">
            <v>Dalia Joana</v>
          </cell>
          <cell r="D99" t="str">
            <v>Vilūnienė</v>
          </cell>
          <cell r="E99" t="str">
            <v>M</v>
          </cell>
          <cell r="F99">
            <v>1942</v>
          </cell>
          <cell r="G99" t="str">
            <v>LTU</v>
          </cell>
          <cell r="H99" t="str">
            <v>Vilnius</v>
          </cell>
          <cell r="I99" t="str">
            <v>Inžinerija</v>
          </cell>
          <cell r="J99">
            <v>1</v>
          </cell>
          <cell r="K99">
            <v>79</v>
          </cell>
          <cell r="L99" t="str">
            <v>M-b/k</v>
          </cell>
          <cell r="M99">
            <v>98</v>
          </cell>
        </row>
        <row r="100">
          <cell r="C100" t="str">
            <v>Rimantas</v>
          </cell>
          <cell r="D100" t="str">
            <v>Zabulionis</v>
          </cell>
          <cell r="E100" t="str">
            <v>V</v>
          </cell>
          <cell r="F100">
            <v>1955</v>
          </cell>
          <cell r="G100" t="str">
            <v>LTU</v>
          </cell>
          <cell r="H100" t="str">
            <v>Klaipėda</v>
          </cell>
          <cell r="J100">
            <v>10</v>
          </cell>
          <cell r="K100">
            <v>66</v>
          </cell>
          <cell r="L100" t="str">
            <v>V-(1961 ir vyr.)</v>
          </cell>
          <cell r="M100">
            <v>99</v>
          </cell>
        </row>
        <row r="101">
          <cell r="B101">
            <v>228</v>
          </cell>
          <cell r="C101" t="str">
            <v>Egidijus</v>
          </cell>
          <cell r="D101" t="str">
            <v>Zaniauskas</v>
          </cell>
          <cell r="E101" t="str">
            <v>V</v>
          </cell>
          <cell r="F101">
            <v>1987</v>
          </cell>
          <cell r="G101" t="str">
            <v>LTU</v>
          </cell>
          <cell r="H101" t="str">
            <v>Palanga</v>
          </cell>
          <cell r="J101">
            <v>10</v>
          </cell>
          <cell r="K101">
            <v>34</v>
          </cell>
          <cell r="L101" t="str">
            <v>V-(1982-1991)</v>
          </cell>
          <cell r="M101">
            <v>100</v>
          </cell>
        </row>
        <row r="102">
          <cell r="B102">
            <v>102</v>
          </cell>
          <cell r="C102" t="str">
            <v>Robertas</v>
          </cell>
          <cell r="D102" t="str">
            <v>Ragauskas</v>
          </cell>
          <cell r="E102" t="str">
            <v>V</v>
          </cell>
          <cell r="F102">
            <v>1983</v>
          </cell>
          <cell r="G102" t="str">
            <v>LTU</v>
          </cell>
          <cell r="H102" t="str">
            <v>Palanga</v>
          </cell>
          <cell r="J102">
            <v>5</v>
          </cell>
          <cell r="K102">
            <v>38</v>
          </cell>
          <cell r="L102" t="str">
            <v>V-b/k (1952-2001)</v>
          </cell>
          <cell r="M102">
            <v>95</v>
          </cell>
        </row>
        <row r="103">
          <cell r="B103">
            <v>158</v>
          </cell>
          <cell r="C103" t="str">
            <v>Rytis</v>
          </cell>
          <cell r="D103" t="str">
            <v>Baranauskas</v>
          </cell>
          <cell r="E103" t="str">
            <v>V</v>
          </cell>
          <cell r="F103">
            <v>2016</v>
          </cell>
          <cell r="G103" t="str">
            <v>LTU</v>
          </cell>
          <cell r="H103" t="str">
            <v>Klaipėda</v>
          </cell>
          <cell r="J103">
            <v>1</v>
          </cell>
          <cell r="K103">
            <v>5</v>
          </cell>
          <cell r="L103" t="str">
            <v>V-(2008 ir jaun.)</v>
          </cell>
          <cell r="M103">
            <v>96</v>
          </cell>
        </row>
        <row r="104">
          <cell r="B104">
            <v>159</v>
          </cell>
          <cell r="C104" t="str">
            <v>Laura</v>
          </cell>
          <cell r="D104" t="str">
            <v>Baranauskienė</v>
          </cell>
          <cell r="E104" t="str">
            <v>M</v>
          </cell>
          <cell r="F104">
            <v>1990</v>
          </cell>
          <cell r="G104" t="str">
            <v>LTU</v>
          </cell>
          <cell r="H104" t="str">
            <v>Klaipėda</v>
          </cell>
          <cell r="I104" t="str">
            <v>VšĮ Veiklių mamų klubas Klaipėda</v>
          </cell>
          <cell r="J104">
            <v>1</v>
          </cell>
          <cell r="K104">
            <v>31</v>
          </cell>
          <cell r="L104" t="str">
            <v>M-b/k</v>
          </cell>
          <cell r="M104">
            <v>101</v>
          </cell>
        </row>
        <row r="105">
          <cell r="B105">
            <v>160</v>
          </cell>
          <cell r="C105" t="str">
            <v>Mantas</v>
          </cell>
          <cell r="D105" t="str">
            <v>Baranauskas</v>
          </cell>
          <cell r="E105" t="str">
            <v>V</v>
          </cell>
          <cell r="F105">
            <v>1988</v>
          </cell>
          <cell r="G105" t="str">
            <v>LTU</v>
          </cell>
          <cell r="H105" t="str">
            <v>Klaipėda</v>
          </cell>
          <cell r="J105">
            <v>1</v>
          </cell>
          <cell r="K105">
            <v>33</v>
          </cell>
          <cell r="L105" t="str">
            <v>V-b/k</v>
          </cell>
          <cell r="M105">
            <v>102</v>
          </cell>
        </row>
        <row r="106">
          <cell r="B106">
            <v>161</v>
          </cell>
          <cell r="C106" t="str">
            <v>Mantas</v>
          </cell>
          <cell r="D106" t="str">
            <v>Baranauskas</v>
          </cell>
          <cell r="E106" t="str">
            <v>V</v>
          </cell>
          <cell r="F106">
            <v>1988</v>
          </cell>
          <cell r="G106" t="str">
            <v>LTU</v>
          </cell>
          <cell r="H106" t="str">
            <v>Klaipėda</v>
          </cell>
          <cell r="J106">
            <v>5</v>
          </cell>
          <cell r="K106">
            <v>33</v>
          </cell>
          <cell r="L106" t="str">
            <v>V-b/k (1952-2001)</v>
          </cell>
          <cell r="M106">
            <v>104</v>
          </cell>
        </row>
        <row r="107">
          <cell r="C107" t="str">
            <v>Roman</v>
          </cell>
          <cell r="D107" t="str">
            <v>Botov</v>
          </cell>
          <cell r="E107" t="str">
            <v>V</v>
          </cell>
          <cell r="F107">
            <v>1989</v>
          </cell>
          <cell r="G107" t="str">
            <v>LTU</v>
          </cell>
          <cell r="H107" t="str">
            <v>Kaunas</v>
          </cell>
          <cell r="K107">
            <v>32</v>
          </cell>
          <cell r="L107" t="str">
            <v>V-</v>
          </cell>
          <cell r="M107">
            <v>105</v>
          </cell>
        </row>
        <row r="108">
          <cell r="B108">
            <v>137</v>
          </cell>
          <cell r="C108" t="str">
            <v>Karina</v>
          </cell>
          <cell r="D108" t="str">
            <v>Vlasovaitė</v>
          </cell>
          <cell r="E108" t="str">
            <v>M</v>
          </cell>
          <cell r="F108">
            <v>1999</v>
          </cell>
          <cell r="G108" t="str">
            <v>LTU</v>
          </cell>
          <cell r="H108" t="str">
            <v>Šiaulių Rajonas</v>
          </cell>
          <cell r="I108" t="str">
            <v>Lukas</v>
          </cell>
          <cell r="J108">
            <v>10</v>
          </cell>
          <cell r="K108">
            <v>22</v>
          </cell>
          <cell r="L108" t="str">
            <v>M-(1992 ir vyr.)</v>
          </cell>
          <cell r="M108">
            <v>106</v>
          </cell>
        </row>
        <row r="109">
          <cell r="B109">
            <v>177</v>
          </cell>
          <cell r="C109" t="str">
            <v>Indraja</v>
          </cell>
          <cell r="D109" t="str">
            <v>Šernauskaitė</v>
          </cell>
          <cell r="E109" t="str">
            <v>M</v>
          </cell>
          <cell r="F109">
            <v>2013</v>
          </cell>
          <cell r="G109" t="str">
            <v>LTU</v>
          </cell>
          <cell r="J109">
            <v>1</v>
          </cell>
          <cell r="K109">
            <v>8</v>
          </cell>
          <cell r="L109" t="str">
            <v>M-(2008 ir jaun.)</v>
          </cell>
          <cell r="M109">
            <v>107</v>
          </cell>
        </row>
        <row r="110">
          <cell r="C110" t="str">
            <v>Agota</v>
          </cell>
          <cell r="D110" t="str">
            <v>Baguckytė</v>
          </cell>
          <cell r="E110" t="str">
            <v>M</v>
          </cell>
          <cell r="F110">
            <v>2013</v>
          </cell>
          <cell r="G110" t="str">
            <v>LTU</v>
          </cell>
          <cell r="J110">
            <v>1</v>
          </cell>
          <cell r="K110">
            <v>8</v>
          </cell>
          <cell r="L110" t="str">
            <v>M-(2008 ir jaun.)</v>
          </cell>
          <cell r="M110">
            <v>108</v>
          </cell>
        </row>
        <row r="111">
          <cell r="B111">
            <v>222</v>
          </cell>
          <cell r="C111" t="str">
            <v>Saulius</v>
          </cell>
          <cell r="D111" t="str">
            <v>Prielgauskas</v>
          </cell>
          <cell r="E111" t="str">
            <v>V</v>
          </cell>
          <cell r="F111">
            <v>1981</v>
          </cell>
          <cell r="G111" t="str">
            <v>LTU</v>
          </cell>
          <cell r="H111" t="str">
            <v>Mažeikiai</v>
          </cell>
          <cell r="I111" t="str">
            <v>5 Kalnai</v>
          </cell>
          <cell r="J111">
            <v>10</v>
          </cell>
          <cell r="K111">
            <v>40</v>
          </cell>
          <cell r="L111" t="str">
            <v>V-(1972-1981)</v>
          </cell>
          <cell r="M111">
            <v>109</v>
          </cell>
        </row>
        <row r="112">
          <cell r="B112">
            <v>133</v>
          </cell>
          <cell r="C112" t="str">
            <v>Ausra</v>
          </cell>
          <cell r="D112" t="str">
            <v>Krasauskaite</v>
          </cell>
          <cell r="E112" t="str">
            <v>M</v>
          </cell>
          <cell r="F112">
            <v>1985</v>
          </cell>
          <cell r="G112" t="str">
            <v>LTU</v>
          </cell>
          <cell r="H112" t="str">
            <v>Siauliai</v>
          </cell>
          <cell r="I112" t="str">
            <v>Lukas</v>
          </cell>
          <cell r="J112">
            <v>10</v>
          </cell>
          <cell r="K112">
            <v>36</v>
          </cell>
          <cell r="L112" t="str">
            <v>M-(1982-1991)</v>
          </cell>
          <cell r="M112">
            <v>110</v>
          </cell>
        </row>
        <row r="113">
          <cell r="B113">
            <v>163</v>
          </cell>
          <cell r="C113" t="str">
            <v>Deividas</v>
          </cell>
          <cell r="D113" t="str">
            <v>Vabuolas</v>
          </cell>
          <cell r="E113" t="str">
            <v>V</v>
          </cell>
          <cell r="F113">
            <v>1974</v>
          </cell>
          <cell r="G113" t="str">
            <v>LTU</v>
          </cell>
          <cell r="H113" t="str">
            <v>Palanga</v>
          </cell>
          <cell r="J113">
            <v>10</v>
          </cell>
          <cell r="K113">
            <v>47</v>
          </cell>
          <cell r="L113" t="str">
            <v>V-(1972-1981)</v>
          </cell>
          <cell r="M113">
            <v>111</v>
          </cell>
        </row>
        <row r="114">
          <cell r="B114">
            <v>129</v>
          </cell>
          <cell r="C114" t="str">
            <v>Mindaugas</v>
          </cell>
          <cell r="D114" t="str">
            <v>Montvilas</v>
          </cell>
          <cell r="E114" t="str">
            <v>V</v>
          </cell>
          <cell r="F114">
            <v>1991</v>
          </cell>
          <cell r="G114" t="str">
            <v>LTU</v>
          </cell>
          <cell r="H114" t="str">
            <v>Taurage</v>
          </cell>
          <cell r="I114" t="str">
            <v>Tauragės BMK</v>
          </cell>
          <cell r="J114">
            <v>10</v>
          </cell>
          <cell r="K114">
            <v>30</v>
          </cell>
          <cell r="L114" t="str">
            <v>V-(1982-1991)</v>
          </cell>
          <cell r="M114">
            <v>112</v>
          </cell>
        </row>
        <row r="115">
          <cell r="B115">
            <v>188</v>
          </cell>
          <cell r="C115" t="str">
            <v>Lina</v>
          </cell>
          <cell r="D115" t="str">
            <v>Pocevičiūtė</v>
          </cell>
          <cell r="E115" t="str">
            <v>M</v>
          </cell>
          <cell r="F115">
            <v>1979</v>
          </cell>
          <cell r="G115" t="str">
            <v>LTU</v>
          </cell>
          <cell r="H115" t="str">
            <v>Pakruojis</v>
          </cell>
          <cell r="I115" t="str">
            <v>BMK “Vėjas”</v>
          </cell>
          <cell r="J115">
            <v>10</v>
          </cell>
          <cell r="K115">
            <v>42</v>
          </cell>
          <cell r="L115" t="str">
            <v>M-(1972-1981)</v>
          </cell>
          <cell r="M115">
            <v>113</v>
          </cell>
        </row>
        <row r="116">
          <cell r="B116">
            <v>111</v>
          </cell>
          <cell r="C116" t="str">
            <v>Mindaugas</v>
          </cell>
          <cell r="D116" t="str">
            <v>Kvietkauskis</v>
          </cell>
          <cell r="E116" t="str">
            <v>V</v>
          </cell>
          <cell r="F116">
            <v>1991</v>
          </cell>
          <cell r="G116" t="str">
            <v>LTU</v>
          </cell>
          <cell r="H116" t="str">
            <v>Palanga</v>
          </cell>
          <cell r="J116">
            <v>5</v>
          </cell>
          <cell r="K116">
            <v>30</v>
          </cell>
          <cell r="L116" t="str">
            <v>V-b/k (1952-2001)</v>
          </cell>
          <cell r="M116">
            <v>116</v>
          </cell>
        </row>
        <row r="117">
          <cell r="B117">
            <v>112</v>
          </cell>
          <cell r="C117" t="str">
            <v>Linas</v>
          </cell>
          <cell r="D117" t="str">
            <v>Labžentis</v>
          </cell>
          <cell r="E117" t="str">
            <v>V</v>
          </cell>
          <cell r="F117">
            <v>1991</v>
          </cell>
          <cell r="G117" t="str">
            <v>LTU</v>
          </cell>
          <cell r="H117" t="str">
            <v>Plungė</v>
          </cell>
          <cell r="J117">
            <v>5</v>
          </cell>
          <cell r="K117">
            <v>30</v>
          </cell>
          <cell r="L117" t="str">
            <v>V-b/k (1952-2001)</v>
          </cell>
          <cell r="M117">
            <v>117</v>
          </cell>
        </row>
        <row r="118">
          <cell r="B118">
            <v>113</v>
          </cell>
          <cell r="C118" t="str">
            <v>Audrius</v>
          </cell>
          <cell r="D118" t="str">
            <v>Gavelis</v>
          </cell>
          <cell r="E118" t="str">
            <v>V</v>
          </cell>
          <cell r="F118">
            <v>1970</v>
          </cell>
          <cell r="G118" t="str">
            <v>LTU</v>
          </cell>
          <cell r="H118" t="str">
            <v>Palnaga</v>
          </cell>
          <cell r="I118" t="str">
            <v>Bėgimo klubas</v>
          </cell>
          <cell r="J118">
            <v>10</v>
          </cell>
          <cell r="K118">
            <v>51</v>
          </cell>
          <cell r="L118" t="str">
            <v>V-(1962-1971)</v>
          </cell>
          <cell r="M118">
            <v>118</v>
          </cell>
        </row>
        <row r="119">
          <cell r="B119">
            <v>116</v>
          </cell>
          <cell r="C119" t="str">
            <v>Deividas</v>
          </cell>
          <cell r="D119" t="str">
            <v>Kabišaitis</v>
          </cell>
          <cell r="E119" t="str">
            <v>V</v>
          </cell>
          <cell r="F119">
            <v>2010</v>
          </cell>
          <cell r="G119" t="str">
            <v>LTU</v>
          </cell>
          <cell r="H119" t="str">
            <v>Prienų r.</v>
          </cell>
          <cell r="I119" t="str">
            <v>BK , Jonas Maratonas</v>
          </cell>
          <cell r="J119">
            <v>1</v>
          </cell>
          <cell r="K119">
            <v>11</v>
          </cell>
          <cell r="L119" t="str">
            <v>V-(2008 ir jaun.)</v>
          </cell>
          <cell r="M119">
            <v>119</v>
          </cell>
        </row>
        <row r="120">
          <cell r="B120">
            <v>130</v>
          </cell>
          <cell r="C120" t="str">
            <v>Romas</v>
          </cell>
          <cell r="D120" t="str">
            <v>Škadauskas</v>
          </cell>
          <cell r="E120" t="str">
            <v>V</v>
          </cell>
          <cell r="F120">
            <v>1965</v>
          </cell>
          <cell r="G120" t="str">
            <v>LTU</v>
          </cell>
          <cell r="H120" t="str">
            <v>Ventė</v>
          </cell>
          <cell r="J120">
            <v>10</v>
          </cell>
          <cell r="K120">
            <v>56</v>
          </cell>
          <cell r="L120" t="str">
            <v>V-(1962-1971)</v>
          </cell>
          <cell r="M120">
            <v>120</v>
          </cell>
        </row>
        <row r="121">
          <cell r="B121">
            <v>142</v>
          </cell>
          <cell r="C121" t="str">
            <v>Giedrius</v>
          </cell>
          <cell r="D121" t="str">
            <v>Daujotas</v>
          </cell>
          <cell r="E121" t="str">
            <v>V</v>
          </cell>
          <cell r="F121">
            <v>1983</v>
          </cell>
          <cell r="G121" t="str">
            <v>LTU</v>
          </cell>
          <cell r="H121" t="str">
            <v>Vilnius</v>
          </cell>
          <cell r="J121">
            <v>5</v>
          </cell>
          <cell r="K121">
            <v>38</v>
          </cell>
          <cell r="L121" t="str">
            <v>V-b/k (1952-2001)</v>
          </cell>
          <cell r="M121">
            <v>121</v>
          </cell>
        </row>
        <row r="122">
          <cell r="B122">
            <v>152</v>
          </cell>
          <cell r="C122" t="str">
            <v>Julija</v>
          </cell>
          <cell r="D122" t="str">
            <v>Leonavičiūtė</v>
          </cell>
          <cell r="E122" t="str">
            <v>M</v>
          </cell>
          <cell r="F122">
            <v>2005</v>
          </cell>
          <cell r="G122" t="str">
            <v>LTU</v>
          </cell>
          <cell r="H122" t="str">
            <v>Kaišiadorys</v>
          </cell>
          <cell r="I122" t="str">
            <v>Kaišiadorių AlgirdoBrazausko Gimnazija</v>
          </cell>
          <cell r="J122">
            <v>5</v>
          </cell>
          <cell r="K122">
            <v>16</v>
          </cell>
          <cell r="L122" t="str">
            <v>M-(2005-2007)</v>
          </cell>
          <cell r="M122">
            <v>122</v>
          </cell>
        </row>
        <row r="123">
          <cell r="B123">
            <v>153</v>
          </cell>
          <cell r="C123" t="str">
            <v>Matas</v>
          </cell>
          <cell r="D123" t="str">
            <v>Mertinkaitis</v>
          </cell>
          <cell r="E123" t="str">
            <v>V</v>
          </cell>
          <cell r="F123">
            <v>2004</v>
          </cell>
          <cell r="G123" t="str">
            <v>LTU</v>
          </cell>
          <cell r="H123" t="str">
            <v>Kaišiadorys</v>
          </cell>
          <cell r="I123" t="str">
            <v>Kaišiadorių AlgirdoBrazausko Gimnazija</v>
          </cell>
          <cell r="J123">
            <v>5</v>
          </cell>
          <cell r="K123">
            <v>17</v>
          </cell>
          <cell r="L123" t="str">
            <v>V-(2002-2004)</v>
          </cell>
          <cell r="M123">
            <v>123</v>
          </cell>
        </row>
        <row r="124">
          <cell r="B124">
            <v>154</v>
          </cell>
          <cell r="C124" t="str">
            <v>Miglė</v>
          </cell>
          <cell r="D124" t="str">
            <v>Švenčionytė</v>
          </cell>
          <cell r="E124" t="str">
            <v>M</v>
          </cell>
          <cell r="F124">
            <v>2005</v>
          </cell>
          <cell r="G124" t="str">
            <v>LTU</v>
          </cell>
          <cell r="H124" t="str">
            <v>Kaišiadorys</v>
          </cell>
          <cell r="I124" t="str">
            <v>Kaišiadorių AlgirdoBrazausko Gimnazija</v>
          </cell>
          <cell r="J124">
            <v>1</v>
          </cell>
          <cell r="K124">
            <v>16</v>
          </cell>
          <cell r="L124" t="str">
            <v>M-b/k</v>
          </cell>
          <cell r="M124">
            <v>124</v>
          </cell>
        </row>
        <row r="125">
          <cell r="B125">
            <v>155</v>
          </cell>
          <cell r="C125" t="str">
            <v>Dominykas</v>
          </cell>
          <cell r="D125" t="str">
            <v>Pūras</v>
          </cell>
          <cell r="E125" t="str">
            <v>V</v>
          </cell>
          <cell r="F125">
            <v>2004</v>
          </cell>
          <cell r="G125" t="str">
            <v>LTU</v>
          </cell>
          <cell r="H125" t="str">
            <v>Kaišiadorys</v>
          </cell>
          <cell r="I125" t="str">
            <v>Kaišiadorių AlgirdoBrazausko Gimnazija</v>
          </cell>
          <cell r="J125">
            <v>1</v>
          </cell>
          <cell r="K125">
            <v>17</v>
          </cell>
          <cell r="L125" t="str">
            <v>V-b/k</v>
          </cell>
          <cell r="M125">
            <v>125</v>
          </cell>
        </row>
        <row r="126">
          <cell r="B126">
            <v>157</v>
          </cell>
          <cell r="C126" t="str">
            <v>Asta</v>
          </cell>
          <cell r="D126" t="str">
            <v>Česnauskienė</v>
          </cell>
          <cell r="E126" t="str">
            <v>M</v>
          </cell>
          <cell r="F126">
            <v>1963</v>
          </cell>
          <cell r="G126" t="str">
            <v>LTU</v>
          </cell>
          <cell r="H126" t="str">
            <v>Plungė</v>
          </cell>
          <cell r="I126" t="str">
            <v>Maratomanija</v>
          </cell>
          <cell r="J126">
            <v>5</v>
          </cell>
          <cell r="K126">
            <v>58</v>
          </cell>
          <cell r="L126" t="str">
            <v>M-b/k (1952-2001)</v>
          </cell>
          <cell r="M126">
            <v>126</v>
          </cell>
        </row>
        <row r="127">
          <cell r="B127">
            <v>162</v>
          </cell>
          <cell r="C127" t="str">
            <v>Vilius</v>
          </cell>
          <cell r="D127" t="str">
            <v>Varpiotas</v>
          </cell>
          <cell r="E127" t="str">
            <v>V</v>
          </cell>
          <cell r="F127">
            <v>2000</v>
          </cell>
          <cell r="G127" t="str">
            <v>LTU</v>
          </cell>
          <cell r="H127" t="str">
            <v>Palanga</v>
          </cell>
          <cell r="J127">
            <v>10</v>
          </cell>
          <cell r="K127">
            <v>21</v>
          </cell>
          <cell r="L127" t="str">
            <v>V-(1992 ir vyr.)</v>
          </cell>
          <cell r="M127">
            <v>127</v>
          </cell>
        </row>
        <row r="128">
          <cell r="B128">
            <v>175</v>
          </cell>
          <cell r="C128" t="str">
            <v>Matas</v>
          </cell>
          <cell r="D128" t="str">
            <v>Čiužas</v>
          </cell>
          <cell r="E128" t="str">
            <v>V</v>
          </cell>
          <cell r="F128">
            <v>2008</v>
          </cell>
          <cell r="G128" t="str">
            <v>LTU</v>
          </cell>
          <cell r="H128" t="str">
            <v>Šiauliai</v>
          </cell>
          <cell r="J128">
            <v>5</v>
          </cell>
          <cell r="K128">
            <v>13</v>
          </cell>
          <cell r="L128" t="str">
            <v>V-(2005-2007)</v>
          </cell>
          <cell r="M128">
            <v>128</v>
          </cell>
        </row>
        <row r="129">
          <cell r="B129">
            <v>176</v>
          </cell>
          <cell r="C129" t="str">
            <v>Agota</v>
          </cell>
          <cell r="D129" t="str">
            <v>Baguckytė</v>
          </cell>
          <cell r="E129" t="str">
            <v>M</v>
          </cell>
          <cell r="F129">
            <v>2013</v>
          </cell>
          <cell r="G129" t="str">
            <v>LTU</v>
          </cell>
          <cell r="H129" t="str">
            <v>Palanga</v>
          </cell>
          <cell r="J129">
            <v>1</v>
          </cell>
          <cell r="K129">
            <v>8</v>
          </cell>
          <cell r="L129" t="str">
            <v>M-(2008 ir jaun.)</v>
          </cell>
          <cell r="M129">
            <v>129</v>
          </cell>
        </row>
        <row r="130">
          <cell r="B130">
            <v>182</v>
          </cell>
          <cell r="C130" t="str">
            <v>Diana</v>
          </cell>
          <cell r="D130" t="str">
            <v>Nižnik</v>
          </cell>
          <cell r="E130" t="str">
            <v>M</v>
          </cell>
          <cell r="F130">
            <v>1990</v>
          </cell>
          <cell r="G130" t="str">
            <v>LTU</v>
          </cell>
          <cell r="H130" t="str">
            <v>Kaunas</v>
          </cell>
          <cell r="J130">
            <v>1</v>
          </cell>
          <cell r="K130">
            <v>31</v>
          </cell>
          <cell r="L130" t="str">
            <v>M-b/k</v>
          </cell>
          <cell r="M130">
            <v>130</v>
          </cell>
        </row>
        <row r="131">
          <cell r="B131">
            <v>183</v>
          </cell>
          <cell r="C131" t="str">
            <v>Justina</v>
          </cell>
          <cell r="D131" t="str">
            <v>Krištopaitytė</v>
          </cell>
          <cell r="E131" t="str">
            <v>M</v>
          </cell>
          <cell r="F131">
            <v>2005</v>
          </cell>
          <cell r="G131" t="str">
            <v>LTU</v>
          </cell>
          <cell r="H131" t="str">
            <v>Kaunas</v>
          </cell>
          <cell r="J131">
            <v>1</v>
          </cell>
          <cell r="K131">
            <v>16</v>
          </cell>
          <cell r="L131" t="str">
            <v>M-b/k</v>
          </cell>
          <cell r="M131">
            <v>131</v>
          </cell>
        </row>
        <row r="132">
          <cell r="B132">
            <v>185</v>
          </cell>
          <cell r="C132" t="str">
            <v>Zita</v>
          </cell>
          <cell r="D132" t="str">
            <v>Karosaitė</v>
          </cell>
          <cell r="E132" t="str">
            <v>M</v>
          </cell>
          <cell r="F132">
            <v>1956</v>
          </cell>
          <cell r="G132" t="str">
            <v>LTU</v>
          </cell>
          <cell r="H132" t="str">
            <v>Vilnius</v>
          </cell>
          <cell r="I132" t="str">
            <v>Inžinerija</v>
          </cell>
          <cell r="J132">
            <v>1</v>
          </cell>
          <cell r="K132">
            <v>65</v>
          </cell>
          <cell r="L132" t="str">
            <v>M-b/k</v>
          </cell>
          <cell r="M132">
            <v>132</v>
          </cell>
        </row>
        <row r="133">
          <cell r="B133">
            <v>186</v>
          </cell>
          <cell r="C133" t="str">
            <v>Anastasija</v>
          </cell>
          <cell r="D133" t="str">
            <v>Ramenskaja</v>
          </cell>
          <cell r="E133" t="str">
            <v>M</v>
          </cell>
          <cell r="F133">
            <v>2003</v>
          </cell>
          <cell r="G133" t="str">
            <v>LTU</v>
          </cell>
          <cell r="H133" t="str">
            <v>Kaišiadorys</v>
          </cell>
          <cell r="I133" t="str">
            <v>Kaišiadorys Bėga</v>
          </cell>
          <cell r="J133">
            <v>1</v>
          </cell>
          <cell r="K133">
            <v>18</v>
          </cell>
          <cell r="L133" t="str">
            <v>M-b/k</v>
          </cell>
          <cell r="M133">
            <v>133</v>
          </cell>
        </row>
        <row r="134">
          <cell r="B134">
            <v>189</v>
          </cell>
          <cell r="C134" t="str">
            <v>Benas</v>
          </cell>
          <cell r="D134" t="str">
            <v>Gricius</v>
          </cell>
          <cell r="E134" t="str">
            <v>V</v>
          </cell>
          <cell r="F134">
            <v>1987</v>
          </cell>
          <cell r="G134" t="str">
            <v>LTU</v>
          </cell>
          <cell r="H134" t="str">
            <v>Palanga</v>
          </cell>
          <cell r="J134">
            <v>10</v>
          </cell>
          <cell r="K134">
            <v>34</v>
          </cell>
          <cell r="L134" t="str">
            <v>V-(1982-1991)</v>
          </cell>
          <cell r="M134">
            <v>134</v>
          </cell>
        </row>
        <row r="135">
          <cell r="B135">
            <v>192</v>
          </cell>
          <cell r="C135" t="str">
            <v>Dominykas</v>
          </cell>
          <cell r="D135" t="str">
            <v>Akulionis</v>
          </cell>
          <cell r="E135" t="str">
            <v>V</v>
          </cell>
          <cell r="F135">
            <v>2009</v>
          </cell>
          <cell r="G135" t="str">
            <v>LTU</v>
          </cell>
          <cell r="H135" t="str">
            <v>Kaunas</v>
          </cell>
          <cell r="J135">
            <v>1</v>
          </cell>
          <cell r="K135">
            <v>12</v>
          </cell>
          <cell r="L135" t="str">
            <v>V-(2008 ir jaun.)</v>
          </cell>
          <cell r="M135">
            <v>135</v>
          </cell>
        </row>
        <row r="136">
          <cell r="B136">
            <v>193</v>
          </cell>
          <cell r="C136" t="str">
            <v>Žygimantas</v>
          </cell>
          <cell r="D136" t="str">
            <v>Statkus</v>
          </cell>
          <cell r="E136" t="str">
            <v>V</v>
          </cell>
          <cell r="F136">
            <v>2009</v>
          </cell>
          <cell r="G136" t="str">
            <v>LTU</v>
          </cell>
          <cell r="H136" t="str">
            <v>Kaunas</v>
          </cell>
          <cell r="J136">
            <v>1</v>
          </cell>
          <cell r="K136">
            <v>12</v>
          </cell>
          <cell r="L136" t="str">
            <v>V-(2008 ir jaun.)</v>
          </cell>
          <cell r="M136">
            <v>136</v>
          </cell>
        </row>
        <row r="137">
          <cell r="B137">
            <v>195</v>
          </cell>
          <cell r="C137" t="str">
            <v>Domantas</v>
          </cell>
          <cell r="D137" t="str">
            <v>Vaitiekus</v>
          </cell>
          <cell r="E137" t="str">
            <v>V</v>
          </cell>
          <cell r="F137">
            <v>2009</v>
          </cell>
          <cell r="G137" t="str">
            <v>LTU</v>
          </cell>
          <cell r="H137" t="str">
            <v>Kaunas</v>
          </cell>
          <cell r="J137">
            <v>1</v>
          </cell>
          <cell r="K137">
            <v>12</v>
          </cell>
          <cell r="L137" t="str">
            <v>V-(2008 ir jaun.)</v>
          </cell>
          <cell r="M137">
            <v>137</v>
          </cell>
        </row>
        <row r="138">
          <cell r="B138">
            <v>196</v>
          </cell>
          <cell r="C138" t="str">
            <v>Adomas</v>
          </cell>
          <cell r="D138" t="str">
            <v>Laurinaitis</v>
          </cell>
          <cell r="E138" t="str">
            <v>V</v>
          </cell>
          <cell r="F138">
            <v>2009</v>
          </cell>
          <cell r="G138" t="str">
            <v>LTU</v>
          </cell>
          <cell r="H138" t="str">
            <v>Kaunas</v>
          </cell>
          <cell r="J138">
            <v>1</v>
          </cell>
          <cell r="K138">
            <v>12</v>
          </cell>
          <cell r="L138" t="str">
            <v>V-(2008 ir jaun.)</v>
          </cell>
          <cell r="M138">
            <v>138</v>
          </cell>
        </row>
        <row r="139">
          <cell r="B139">
            <v>197</v>
          </cell>
          <cell r="C139" t="str">
            <v>Laurynas</v>
          </cell>
          <cell r="D139" t="str">
            <v>Žiauglys</v>
          </cell>
          <cell r="E139" t="str">
            <v>V</v>
          </cell>
          <cell r="F139">
            <v>2010</v>
          </cell>
          <cell r="G139" t="str">
            <v>LTU</v>
          </cell>
          <cell r="H139" t="str">
            <v>Kaunas</v>
          </cell>
          <cell r="J139">
            <v>1</v>
          </cell>
          <cell r="K139">
            <v>11</v>
          </cell>
          <cell r="L139" t="str">
            <v>V-(2008 ir jaun.)</v>
          </cell>
          <cell r="M139">
            <v>139</v>
          </cell>
        </row>
        <row r="140">
          <cell r="B140">
            <v>198</v>
          </cell>
          <cell r="C140" t="str">
            <v>Robertas</v>
          </cell>
          <cell r="D140" t="str">
            <v>Skaruckas</v>
          </cell>
          <cell r="E140" t="str">
            <v>V</v>
          </cell>
          <cell r="F140">
            <v>2010</v>
          </cell>
          <cell r="G140" t="str">
            <v>LTU</v>
          </cell>
          <cell r="H140" t="str">
            <v>Kaunas</v>
          </cell>
          <cell r="J140">
            <v>1</v>
          </cell>
          <cell r="K140">
            <v>11</v>
          </cell>
          <cell r="L140" t="str">
            <v>V-(2008 ir jaun.)</v>
          </cell>
          <cell r="M140">
            <v>140</v>
          </cell>
        </row>
        <row r="141">
          <cell r="B141">
            <v>199</v>
          </cell>
          <cell r="C141" t="str">
            <v>Simonas</v>
          </cell>
          <cell r="D141" t="str">
            <v>Ganciniauskas</v>
          </cell>
          <cell r="E141" t="str">
            <v>V</v>
          </cell>
          <cell r="F141">
            <v>2009</v>
          </cell>
          <cell r="G141" t="str">
            <v>LTU</v>
          </cell>
          <cell r="H141" t="str">
            <v>Kaunas</v>
          </cell>
          <cell r="J141">
            <v>1</v>
          </cell>
          <cell r="K141">
            <v>12</v>
          </cell>
          <cell r="L141" t="str">
            <v>V-(2008 ir jaun.)</v>
          </cell>
          <cell r="M141">
            <v>141</v>
          </cell>
        </row>
        <row r="142">
          <cell r="B142">
            <v>200</v>
          </cell>
          <cell r="C142" t="str">
            <v>Martis</v>
          </cell>
          <cell r="D142" t="str">
            <v>Kuckailis</v>
          </cell>
          <cell r="E142" t="str">
            <v>V</v>
          </cell>
          <cell r="F142">
            <v>2009</v>
          </cell>
          <cell r="G142" t="str">
            <v>LTU</v>
          </cell>
          <cell r="H142" t="str">
            <v>Kaunas</v>
          </cell>
          <cell r="J142">
            <v>1</v>
          </cell>
          <cell r="K142">
            <v>12</v>
          </cell>
          <cell r="L142" t="str">
            <v>V-(2008 ir jaun.)</v>
          </cell>
          <cell r="M142">
            <v>142</v>
          </cell>
        </row>
        <row r="143">
          <cell r="B143">
            <v>201</v>
          </cell>
          <cell r="C143" t="str">
            <v>Liepa</v>
          </cell>
          <cell r="D143" t="str">
            <v>Kijauskaitė</v>
          </cell>
          <cell r="E143" t="str">
            <v>M</v>
          </cell>
          <cell r="F143">
            <v>2009</v>
          </cell>
          <cell r="G143" t="str">
            <v>LTU</v>
          </cell>
          <cell r="H143" t="str">
            <v>Kaunas</v>
          </cell>
          <cell r="J143">
            <v>1</v>
          </cell>
          <cell r="K143">
            <v>12</v>
          </cell>
          <cell r="L143" t="str">
            <v>M-(2008 ir jaun.)</v>
          </cell>
          <cell r="M143">
            <v>143</v>
          </cell>
        </row>
        <row r="144">
          <cell r="B144">
            <v>202</v>
          </cell>
          <cell r="C144" t="str">
            <v>Urtė</v>
          </cell>
          <cell r="D144" t="str">
            <v>Daugėlaitė</v>
          </cell>
          <cell r="E144" t="str">
            <v>M</v>
          </cell>
          <cell r="F144">
            <v>2009</v>
          </cell>
          <cell r="G144" t="str">
            <v>LTU</v>
          </cell>
          <cell r="H144" t="str">
            <v>Kaunas</v>
          </cell>
          <cell r="J144">
            <v>1</v>
          </cell>
          <cell r="K144">
            <v>12</v>
          </cell>
          <cell r="L144" t="str">
            <v>M-(2008 ir jaun.)</v>
          </cell>
          <cell r="M144">
            <v>144</v>
          </cell>
        </row>
        <row r="145">
          <cell r="B145">
            <v>203</v>
          </cell>
          <cell r="C145" t="str">
            <v>Emilė</v>
          </cell>
          <cell r="D145" t="str">
            <v>Radvilavičiūtė</v>
          </cell>
          <cell r="E145" t="str">
            <v>M</v>
          </cell>
          <cell r="F145">
            <v>2010</v>
          </cell>
          <cell r="G145" t="str">
            <v>LTU</v>
          </cell>
          <cell r="H145" t="str">
            <v>Kaunas</v>
          </cell>
          <cell r="J145">
            <v>1</v>
          </cell>
          <cell r="K145">
            <v>11</v>
          </cell>
          <cell r="L145" t="str">
            <v>M-(2008 ir jaun.)</v>
          </cell>
          <cell r="M145">
            <v>145</v>
          </cell>
        </row>
        <row r="146">
          <cell r="B146">
            <v>204</v>
          </cell>
          <cell r="C146" t="str">
            <v>Gerda</v>
          </cell>
          <cell r="D146" t="str">
            <v>Barzdaiotė</v>
          </cell>
          <cell r="E146" t="str">
            <v>M</v>
          </cell>
          <cell r="F146">
            <v>2009</v>
          </cell>
          <cell r="G146" t="str">
            <v>LTU</v>
          </cell>
          <cell r="H146" t="str">
            <v>Kaunas</v>
          </cell>
          <cell r="J146">
            <v>1</v>
          </cell>
          <cell r="K146">
            <v>12</v>
          </cell>
          <cell r="L146" t="str">
            <v>M-(2008 ir jaun.)</v>
          </cell>
          <cell r="M146">
            <v>146</v>
          </cell>
        </row>
        <row r="147">
          <cell r="B147">
            <v>205</v>
          </cell>
          <cell r="C147" t="str">
            <v>Gabija</v>
          </cell>
          <cell r="D147" t="str">
            <v>Vėželytė</v>
          </cell>
          <cell r="E147" t="str">
            <v>M</v>
          </cell>
          <cell r="F147">
            <v>2009</v>
          </cell>
          <cell r="G147" t="str">
            <v>LTU</v>
          </cell>
          <cell r="H147" t="str">
            <v>Kaunas</v>
          </cell>
          <cell r="J147">
            <v>1</v>
          </cell>
          <cell r="K147">
            <v>12</v>
          </cell>
          <cell r="L147" t="str">
            <v>M-(2008 ir jaun.)</v>
          </cell>
          <cell r="M147">
            <v>147</v>
          </cell>
        </row>
        <row r="148">
          <cell r="B148">
            <v>206</v>
          </cell>
          <cell r="C148" t="str">
            <v>Morta</v>
          </cell>
          <cell r="D148" t="str">
            <v>Aleksėjūnaitė</v>
          </cell>
          <cell r="E148" t="str">
            <v>M</v>
          </cell>
          <cell r="F148">
            <v>2009</v>
          </cell>
          <cell r="G148" t="str">
            <v>LTU</v>
          </cell>
          <cell r="H148" t="str">
            <v>Kaunas</v>
          </cell>
          <cell r="J148">
            <v>1</v>
          </cell>
          <cell r="K148">
            <v>12</v>
          </cell>
          <cell r="L148" t="str">
            <v>M-(2008 ir jaun.)</v>
          </cell>
          <cell r="M148">
            <v>148</v>
          </cell>
        </row>
        <row r="149">
          <cell r="B149">
            <v>207</v>
          </cell>
          <cell r="C149" t="str">
            <v>Airinga</v>
          </cell>
          <cell r="D149" t="str">
            <v>Skirkevičiūtė</v>
          </cell>
          <cell r="E149" t="str">
            <v>M</v>
          </cell>
          <cell r="F149">
            <v>2009</v>
          </cell>
          <cell r="G149" t="str">
            <v>LTU</v>
          </cell>
          <cell r="H149" t="str">
            <v>Kaunas</v>
          </cell>
          <cell r="J149">
            <v>1</v>
          </cell>
          <cell r="K149">
            <v>12</v>
          </cell>
          <cell r="L149" t="str">
            <v>M-(2008 ir jaun.)</v>
          </cell>
          <cell r="M149">
            <v>149</v>
          </cell>
        </row>
        <row r="150">
          <cell r="B150">
            <v>208</v>
          </cell>
          <cell r="C150" t="str">
            <v>Olivija</v>
          </cell>
          <cell r="D150" t="str">
            <v>Margelytė</v>
          </cell>
          <cell r="E150" t="str">
            <v>M</v>
          </cell>
          <cell r="F150">
            <v>2009</v>
          </cell>
          <cell r="G150" t="str">
            <v>LTU</v>
          </cell>
          <cell r="H150" t="str">
            <v>Kaunas</v>
          </cell>
          <cell r="J150">
            <v>1</v>
          </cell>
          <cell r="K150">
            <v>12</v>
          </cell>
          <cell r="L150" t="str">
            <v>M-(2008 ir jaun.)</v>
          </cell>
          <cell r="M150">
            <v>150</v>
          </cell>
        </row>
        <row r="151">
          <cell r="B151">
            <v>209</v>
          </cell>
          <cell r="C151" t="str">
            <v>Atalija</v>
          </cell>
          <cell r="D151" t="str">
            <v>Kmieliauskaitė</v>
          </cell>
          <cell r="E151" t="str">
            <v>M</v>
          </cell>
          <cell r="F151">
            <v>2009</v>
          </cell>
          <cell r="G151" t="str">
            <v>LTU</v>
          </cell>
          <cell r="H151" t="str">
            <v>Kaunas</v>
          </cell>
          <cell r="J151">
            <v>1</v>
          </cell>
          <cell r="K151">
            <v>12</v>
          </cell>
          <cell r="L151" t="str">
            <v>M-(2008 ir jaun.)</v>
          </cell>
          <cell r="M151">
            <v>151</v>
          </cell>
        </row>
        <row r="152">
          <cell r="B152">
            <v>210</v>
          </cell>
          <cell r="C152" t="str">
            <v>Edvinas</v>
          </cell>
          <cell r="D152" t="str">
            <v>Kairiūkštis</v>
          </cell>
          <cell r="E152" t="str">
            <v>V</v>
          </cell>
          <cell r="F152">
            <v>2009</v>
          </cell>
          <cell r="G152" t="str">
            <v>LTU</v>
          </cell>
          <cell r="H152" t="str">
            <v>Kaunas</v>
          </cell>
          <cell r="J152">
            <v>1</v>
          </cell>
          <cell r="K152">
            <v>12</v>
          </cell>
          <cell r="L152" t="str">
            <v>V-(2008 ir jaun.)</v>
          </cell>
          <cell r="M152">
            <v>152</v>
          </cell>
        </row>
        <row r="153">
          <cell r="B153">
            <v>211</v>
          </cell>
          <cell r="C153" t="str">
            <v>Adomas</v>
          </cell>
          <cell r="D153" t="str">
            <v>Aleksandravičiusa</v>
          </cell>
          <cell r="E153" t="str">
            <v>V</v>
          </cell>
          <cell r="F153">
            <v>2009</v>
          </cell>
          <cell r="G153" t="str">
            <v>LTU</v>
          </cell>
          <cell r="H153" t="str">
            <v>Kaunas</v>
          </cell>
          <cell r="J153">
            <v>1</v>
          </cell>
          <cell r="K153">
            <v>12</v>
          </cell>
          <cell r="L153" t="str">
            <v>V-(2008 ir jaun.)</v>
          </cell>
          <cell r="M153">
            <v>153</v>
          </cell>
        </row>
        <row r="154">
          <cell r="B154">
            <v>212</v>
          </cell>
          <cell r="C154" t="str">
            <v>Ieva</v>
          </cell>
          <cell r="D154" t="str">
            <v>Grigaitytė</v>
          </cell>
          <cell r="E154" t="str">
            <v>M</v>
          </cell>
          <cell r="F154">
            <v>2010</v>
          </cell>
          <cell r="G154" t="str">
            <v>LTU</v>
          </cell>
          <cell r="H154" t="str">
            <v>Kaunas</v>
          </cell>
          <cell r="J154">
            <v>1</v>
          </cell>
          <cell r="K154">
            <v>11</v>
          </cell>
          <cell r="L154" t="str">
            <v>M-(2008 ir jaun.)</v>
          </cell>
          <cell r="M154">
            <v>154</v>
          </cell>
        </row>
        <row r="155">
          <cell r="B155">
            <v>213</v>
          </cell>
          <cell r="C155" t="str">
            <v>Aurimas</v>
          </cell>
          <cell r="D155" t="str">
            <v>Linkevičius</v>
          </cell>
          <cell r="E155" t="str">
            <v>V</v>
          </cell>
          <cell r="F155">
            <v>1989</v>
          </cell>
          <cell r="G155" t="str">
            <v>LTU</v>
          </cell>
          <cell r="H155" t="str">
            <v>Palanga</v>
          </cell>
          <cell r="J155">
            <v>10</v>
          </cell>
          <cell r="K155">
            <v>32</v>
          </cell>
          <cell r="L155" t="str">
            <v>V-(1982-1991)</v>
          </cell>
          <cell r="M155">
            <v>155</v>
          </cell>
        </row>
        <row r="156">
          <cell r="B156">
            <v>214</v>
          </cell>
          <cell r="C156" t="str">
            <v>Eimantas</v>
          </cell>
          <cell r="D156" t="str">
            <v>Kulbis</v>
          </cell>
          <cell r="E156" t="str">
            <v>V</v>
          </cell>
          <cell r="F156">
            <v>1995</v>
          </cell>
          <cell r="G156" t="str">
            <v>LTU</v>
          </cell>
          <cell r="H156" t="str">
            <v>Kaunas</v>
          </cell>
          <cell r="I156" t="str">
            <v>Kauno BMK</v>
          </cell>
          <cell r="J156">
            <v>5</v>
          </cell>
          <cell r="K156">
            <v>26</v>
          </cell>
          <cell r="L156" t="str">
            <v>V-b/k (1952-2001)</v>
          </cell>
          <cell r="M156">
            <v>156</v>
          </cell>
        </row>
        <row r="157">
          <cell r="B157">
            <v>217</v>
          </cell>
          <cell r="C157" t="str">
            <v>Rasa</v>
          </cell>
          <cell r="D157" t="str">
            <v>Urb</v>
          </cell>
          <cell r="E157" t="str">
            <v>M</v>
          </cell>
          <cell r="F157">
            <v>1976</v>
          </cell>
          <cell r="G157" t="str">
            <v>LTU</v>
          </cell>
          <cell r="H157" t="str">
            <v>Panevėžys</v>
          </cell>
          <cell r="J157">
            <v>5</v>
          </cell>
          <cell r="K157">
            <v>45</v>
          </cell>
          <cell r="L157" t="str">
            <v>M-b/k (1952-2001)</v>
          </cell>
          <cell r="M157">
            <v>157</v>
          </cell>
        </row>
        <row r="158">
          <cell r="B158">
            <v>218</v>
          </cell>
          <cell r="C158" t="str">
            <v>Darius</v>
          </cell>
          <cell r="D158" t="str">
            <v>Butkus</v>
          </cell>
          <cell r="E158" t="str">
            <v>V</v>
          </cell>
          <cell r="F158">
            <v>1972</v>
          </cell>
          <cell r="G158" t="str">
            <v>LTU</v>
          </cell>
          <cell r="H158" t="str">
            <v>Panevėžys</v>
          </cell>
          <cell r="J158">
            <v>5</v>
          </cell>
          <cell r="K158">
            <v>49</v>
          </cell>
          <cell r="L158" t="str">
            <v>V-b/k (1952-2001)</v>
          </cell>
          <cell r="M158">
            <v>158</v>
          </cell>
        </row>
        <row r="159">
          <cell r="B159">
            <v>224</v>
          </cell>
          <cell r="C159" t="str">
            <v>Dana</v>
          </cell>
          <cell r="D159" t="str">
            <v>Pocienė</v>
          </cell>
          <cell r="E159" t="str">
            <v>M</v>
          </cell>
          <cell r="F159">
            <v>1980</v>
          </cell>
          <cell r="G159" t="str">
            <v>LTU</v>
          </cell>
          <cell r="H159" t="str">
            <v>Klaipėda</v>
          </cell>
          <cell r="J159">
            <v>5</v>
          </cell>
          <cell r="K159">
            <v>41</v>
          </cell>
          <cell r="L159" t="str">
            <v>M-b/k (1952-2001)</v>
          </cell>
          <cell r="M159">
            <v>159</v>
          </cell>
        </row>
        <row r="160">
          <cell r="B160">
            <v>225</v>
          </cell>
          <cell r="C160" t="str">
            <v>Edmundas</v>
          </cell>
          <cell r="D160" t="str">
            <v>Tutlys</v>
          </cell>
          <cell r="E160" t="str">
            <v>V</v>
          </cell>
          <cell r="F160">
            <v>1986</v>
          </cell>
          <cell r="G160" t="str">
            <v>LTU</v>
          </cell>
          <cell r="H160" t="str">
            <v>Kaunas</v>
          </cell>
          <cell r="J160">
            <v>1</v>
          </cell>
          <cell r="K160">
            <v>35</v>
          </cell>
          <cell r="L160" t="str">
            <v>V-b/k</v>
          </cell>
          <cell r="M160">
            <v>160</v>
          </cell>
        </row>
        <row r="161">
          <cell r="B161">
            <v>226</v>
          </cell>
          <cell r="C161" t="str">
            <v>Elena</v>
          </cell>
          <cell r="D161" t="str">
            <v>Tutlytė</v>
          </cell>
          <cell r="E161" t="str">
            <v>M</v>
          </cell>
          <cell r="F161">
            <v>2015</v>
          </cell>
          <cell r="G161" t="str">
            <v>LTU</v>
          </cell>
          <cell r="H161" t="str">
            <v>Kaunas</v>
          </cell>
          <cell r="J161">
            <v>1</v>
          </cell>
          <cell r="K161">
            <v>6</v>
          </cell>
          <cell r="L161" t="str">
            <v>M-(2008 ir jaun.)</v>
          </cell>
          <cell r="M161">
            <v>161</v>
          </cell>
        </row>
        <row r="162">
          <cell r="B162">
            <v>227</v>
          </cell>
          <cell r="C162" t="str">
            <v>Raidas</v>
          </cell>
          <cell r="D162" t="str">
            <v>Jastrumskas</v>
          </cell>
          <cell r="E162" t="str">
            <v>V</v>
          </cell>
          <cell r="F162">
            <v>1972</v>
          </cell>
          <cell r="G162" t="str">
            <v>LTU</v>
          </cell>
          <cell r="H162" t="str">
            <v>Klaipėda</v>
          </cell>
          <cell r="I162" t="str">
            <v>Bėgimo klubas</v>
          </cell>
          <cell r="J162">
            <v>10</v>
          </cell>
          <cell r="K162">
            <v>49</v>
          </cell>
          <cell r="L162" t="str">
            <v>V-(1972-1981)</v>
          </cell>
          <cell r="M162">
            <v>162</v>
          </cell>
        </row>
        <row r="163">
          <cell r="K163">
            <v>2021</v>
          </cell>
          <cell r="L163" t="str">
            <v>-</v>
          </cell>
          <cell r="M163">
            <v>163</v>
          </cell>
        </row>
        <row r="164">
          <cell r="K164">
            <v>2021</v>
          </cell>
          <cell r="L164" t="str">
            <v>-</v>
          </cell>
          <cell r="M164">
            <v>164</v>
          </cell>
        </row>
        <row r="165">
          <cell r="K165">
            <v>2021</v>
          </cell>
          <cell r="L165" t="str">
            <v>-</v>
          </cell>
          <cell r="M165">
            <v>165</v>
          </cell>
        </row>
        <row r="166">
          <cell r="K166">
            <v>2021</v>
          </cell>
          <cell r="L166" t="str">
            <v>-</v>
          </cell>
          <cell r="M166">
            <v>166</v>
          </cell>
        </row>
        <row r="167">
          <cell r="K167">
            <v>2021</v>
          </cell>
          <cell r="L167" t="str">
            <v>-</v>
          </cell>
          <cell r="M167">
            <v>167</v>
          </cell>
        </row>
        <row r="168">
          <cell r="K168">
            <v>2021</v>
          </cell>
          <cell r="L168" t="str">
            <v>-</v>
          </cell>
          <cell r="M168">
            <v>168</v>
          </cell>
        </row>
        <row r="169">
          <cell r="K169">
            <v>2021</v>
          </cell>
          <cell r="L169" t="str">
            <v>-</v>
          </cell>
          <cell r="M169">
            <v>169</v>
          </cell>
        </row>
        <row r="170">
          <cell r="K170">
            <v>2021</v>
          </cell>
          <cell r="L170" t="str">
            <v>-</v>
          </cell>
          <cell r="M170">
            <v>170</v>
          </cell>
        </row>
        <row r="171">
          <cell r="K171">
            <v>2021</v>
          </cell>
          <cell r="L171" t="str">
            <v>-</v>
          </cell>
          <cell r="M171">
            <v>171</v>
          </cell>
        </row>
        <row r="172">
          <cell r="K172">
            <v>2021</v>
          </cell>
          <cell r="L172" t="str">
            <v>-</v>
          </cell>
          <cell r="M172">
            <v>172</v>
          </cell>
        </row>
        <row r="173">
          <cell r="K173">
            <v>2021</v>
          </cell>
          <cell r="L173" t="str">
            <v>-</v>
          </cell>
          <cell r="M173">
            <v>173</v>
          </cell>
        </row>
        <row r="174">
          <cell r="K174">
            <v>2021</v>
          </cell>
          <cell r="L174" t="str">
            <v>-</v>
          </cell>
          <cell r="M174">
            <v>174</v>
          </cell>
        </row>
        <row r="175">
          <cell r="K175">
            <v>2021</v>
          </cell>
          <cell r="L175" t="str">
            <v>-</v>
          </cell>
          <cell r="M175">
            <v>175</v>
          </cell>
        </row>
        <row r="176">
          <cell r="K176">
            <v>2021</v>
          </cell>
          <cell r="L176" t="str">
            <v>-</v>
          </cell>
          <cell r="M176">
            <v>176</v>
          </cell>
        </row>
        <row r="177">
          <cell r="K177">
            <v>2021</v>
          </cell>
          <cell r="L177" t="str">
            <v>-</v>
          </cell>
          <cell r="M177">
            <v>177</v>
          </cell>
        </row>
        <row r="178">
          <cell r="K178">
            <v>2021</v>
          </cell>
          <cell r="L178" t="e">
            <v>#REF!</v>
          </cell>
          <cell r="M178">
            <v>178</v>
          </cell>
        </row>
        <row r="179">
          <cell r="K179">
            <v>2021</v>
          </cell>
          <cell r="L179" t="e">
            <v>#REF!</v>
          </cell>
          <cell r="M179">
            <v>179</v>
          </cell>
        </row>
        <row r="180">
          <cell r="K180">
            <v>2021</v>
          </cell>
          <cell r="L180" t="e">
            <v>#REF!</v>
          </cell>
          <cell r="M180">
            <v>180</v>
          </cell>
        </row>
        <row r="181">
          <cell r="K181">
            <v>2021</v>
          </cell>
          <cell r="L181" t="e">
            <v>#REF!</v>
          </cell>
          <cell r="M181">
            <v>181</v>
          </cell>
        </row>
        <row r="182">
          <cell r="K182">
            <v>2021</v>
          </cell>
          <cell r="L182" t="e">
            <v>#REF!</v>
          </cell>
          <cell r="M182">
            <v>182</v>
          </cell>
        </row>
        <row r="183">
          <cell r="K183">
            <v>2021</v>
          </cell>
          <cell r="L183" t="e">
            <v>#REF!</v>
          </cell>
          <cell r="M183">
            <v>183</v>
          </cell>
        </row>
        <row r="184">
          <cell r="K184">
            <v>2021</v>
          </cell>
          <cell r="L184" t="e">
            <v>#REF!</v>
          </cell>
          <cell r="M184">
            <v>184</v>
          </cell>
        </row>
        <row r="185">
          <cell r="K185">
            <v>2021</v>
          </cell>
          <cell r="L185" t="e">
            <v>#REF!</v>
          </cell>
          <cell r="M185">
            <v>185</v>
          </cell>
        </row>
        <row r="186">
          <cell r="K186">
            <v>2021</v>
          </cell>
          <cell r="L186" t="e">
            <v>#REF!</v>
          </cell>
          <cell r="M186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C56" sqref="C56"/>
    </sheetView>
  </sheetViews>
  <sheetFormatPr defaultRowHeight="15" x14ac:dyDescent="0.25"/>
  <cols>
    <col min="1" max="1" width="4.85546875" customWidth="1"/>
    <col min="2" max="2" width="4" bestFit="1" customWidth="1"/>
    <col min="3" max="3" width="10.42578125" bestFit="1" customWidth="1"/>
    <col min="4" max="4" width="13.42578125" bestFit="1" customWidth="1"/>
    <col min="5" max="5" width="4.85546875" bestFit="1" customWidth="1"/>
    <col min="6" max="6" width="7.140625" bestFit="1" customWidth="1"/>
    <col min="7" max="7" width="4.7109375" bestFit="1" customWidth="1"/>
    <col min="8" max="8" width="16.5703125" bestFit="1" customWidth="1"/>
    <col min="9" max="9" width="19.7109375" bestFit="1" customWidth="1"/>
    <col min="10" max="10" width="13.85546875" bestFit="1" customWidth="1"/>
    <col min="13" max="13" width="7.140625" bestFit="1" customWidth="1"/>
    <col min="14" max="14" width="8.28515625" customWidth="1"/>
  </cols>
  <sheetData>
    <row r="1" spans="1:14" ht="18.75" x14ac:dyDescent="0.25">
      <c r="A1" s="24" t="str">
        <f>[1]Sarasas!A1</f>
        <v>Festivalio „Sportas visiems“ bėgimo varžybos 2021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5"/>
      <c r="M1" s="6"/>
      <c r="N1" s="5" t="str">
        <f>[1]Sarasas!I1</f>
        <v>2021 m. rugsėjo mėn. 19 d.</v>
      </c>
    </row>
    <row r="2" spans="1:14" x14ac:dyDescent="0.25">
      <c r="A2" s="25" t="s">
        <v>235</v>
      </c>
      <c r="B2" s="7"/>
      <c r="C2" s="2"/>
      <c r="D2" s="8"/>
      <c r="E2" s="3"/>
      <c r="F2" s="3"/>
      <c r="G2" s="3"/>
      <c r="H2" s="4"/>
      <c r="I2" s="4"/>
      <c r="J2" s="3"/>
      <c r="K2" s="3"/>
      <c r="L2" s="9"/>
      <c r="M2" s="6"/>
      <c r="N2" s="6"/>
    </row>
    <row r="3" spans="1:14" ht="22.5" x14ac:dyDescent="0.25">
      <c r="A3" s="10" t="s">
        <v>0</v>
      </c>
      <c r="B3" s="11" t="s">
        <v>1</v>
      </c>
      <c r="C3" s="12" t="s">
        <v>2</v>
      </c>
      <c r="D3" s="13" t="s">
        <v>3</v>
      </c>
      <c r="E3" s="10" t="s">
        <v>4</v>
      </c>
      <c r="F3" s="26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4" t="s">
        <v>11</v>
      </c>
      <c r="M3" s="15" t="s">
        <v>12</v>
      </c>
      <c r="N3" s="15" t="s">
        <v>13</v>
      </c>
    </row>
    <row r="4" spans="1:14" x14ac:dyDescent="0.25">
      <c r="A4" s="16">
        <v>1</v>
      </c>
      <c r="B4" s="17">
        <v>228</v>
      </c>
      <c r="C4" s="18" t="s">
        <v>117</v>
      </c>
      <c r="D4" s="19" t="s">
        <v>118</v>
      </c>
      <c r="E4" s="20" t="s">
        <v>18</v>
      </c>
      <c r="F4" s="21">
        <v>1987</v>
      </c>
      <c r="G4" s="21" t="s">
        <v>19</v>
      </c>
      <c r="H4" s="22" t="s">
        <v>35</v>
      </c>
      <c r="I4" s="22"/>
      <c r="J4" s="21" t="s">
        <v>119</v>
      </c>
      <c r="K4" s="21">
        <v>10</v>
      </c>
      <c r="L4" s="23">
        <v>2.5633101851851855E-2</v>
      </c>
      <c r="M4" s="16">
        <v>1</v>
      </c>
      <c r="N4" s="16">
        <v>1</v>
      </c>
    </row>
    <row r="5" spans="1:14" x14ac:dyDescent="0.25">
      <c r="A5" s="16">
        <v>2</v>
      </c>
      <c r="B5" s="17">
        <v>215</v>
      </c>
      <c r="C5" s="18" t="s">
        <v>120</v>
      </c>
      <c r="D5" s="19" t="s">
        <v>121</v>
      </c>
      <c r="E5" s="20" t="s">
        <v>18</v>
      </c>
      <c r="F5" s="21">
        <v>1986</v>
      </c>
      <c r="G5" s="21" t="s">
        <v>19</v>
      </c>
      <c r="H5" s="22" t="s">
        <v>45</v>
      </c>
      <c r="I5" s="22" t="s">
        <v>46</v>
      </c>
      <c r="J5" s="21" t="s">
        <v>119</v>
      </c>
      <c r="K5" s="21">
        <v>10</v>
      </c>
      <c r="L5" s="23">
        <v>2.5851851851851852E-2</v>
      </c>
      <c r="M5" s="16">
        <v>2</v>
      </c>
      <c r="N5" s="16">
        <v>2</v>
      </c>
    </row>
    <row r="6" spans="1:14" x14ac:dyDescent="0.25">
      <c r="A6" s="16">
        <v>3</v>
      </c>
      <c r="B6" s="17">
        <v>184</v>
      </c>
      <c r="C6" s="18" t="s">
        <v>84</v>
      </c>
      <c r="D6" s="19" t="s">
        <v>122</v>
      </c>
      <c r="E6" s="20" t="s">
        <v>18</v>
      </c>
      <c r="F6" s="21">
        <v>1995</v>
      </c>
      <c r="G6" s="21" t="s">
        <v>19</v>
      </c>
      <c r="H6" s="22" t="s">
        <v>27</v>
      </c>
      <c r="I6" s="22" t="s">
        <v>123</v>
      </c>
      <c r="J6" s="21" t="s">
        <v>124</v>
      </c>
      <c r="K6" s="21">
        <v>10</v>
      </c>
      <c r="L6" s="23">
        <v>2.6023148148148153E-2</v>
      </c>
      <c r="M6" s="16">
        <v>1</v>
      </c>
      <c r="N6" s="16">
        <v>3</v>
      </c>
    </row>
    <row r="7" spans="1:14" x14ac:dyDescent="0.25">
      <c r="A7" s="16">
        <v>4</v>
      </c>
      <c r="B7" s="17">
        <v>156</v>
      </c>
      <c r="C7" s="18" t="s">
        <v>16</v>
      </c>
      <c r="D7" s="19" t="s">
        <v>125</v>
      </c>
      <c r="E7" s="20" t="s">
        <v>18</v>
      </c>
      <c r="F7" s="21">
        <v>1991</v>
      </c>
      <c r="G7" s="21" t="s">
        <v>19</v>
      </c>
      <c r="H7" s="22" t="s">
        <v>126</v>
      </c>
      <c r="I7" s="22"/>
      <c r="J7" s="21" t="s">
        <v>119</v>
      </c>
      <c r="K7" s="21">
        <v>10</v>
      </c>
      <c r="L7" s="23">
        <v>2.6076388888888885E-2</v>
      </c>
      <c r="M7" s="16">
        <v>3</v>
      </c>
      <c r="N7" s="16">
        <v>4</v>
      </c>
    </row>
    <row r="8" spans="1:14" x14ac:dyDescent="0.25">
      <c r="A8" s="16">
        <v>5</v>
      </c>
      <c r="B8" s="17">
        <v>149</v>
      </c>
      <c r="C8" s="18" t="s">
        <v>127</v>
      </c>
      <c r="D8" s="19" t="s">
        <v>128</v>
      </c>
      <c r="E8" s="20" t="s">
        <v>18</v>
      </c>
      <c r="F8" s="21">
        <v>1968</v>
      </c>
      <c r="G8" s="21" t="s">
        <v>19</v>
      </c>
      <c r="H8" s="22" t="s">
        <v>129</v>
      </c>
      <c r="I8" s="22" t="s">
        <v>57</v>
      </c>
      <c r="J8" s="21" t="s">
        <v>130</v>
      </c>
      <c r="K8" s="21">
        <v>10</v>
      </c>
      <c r="L8" s="23">
        <v>2.6172453703703705E-2</v>
      </c>
      <c r="M8" s="16">
        <v>1</v>
      </c>
      <c r="N8" s="16">
        <v>5</v>
      </c>
    </row>
    <row r="9" spans="1:14" x14ac:dyDescent="0.25">
      <c r="A9" s="16">
        <v>6</v>
      </c>
      <c r="B9" s="17">
        <v>232</v>
      </c>
      <c r="C9" s="18" t="s">
        <v>131</v>
      </c>
      <c r="D9" s="19" t="s">
        <v>132</v>
      </c>
      <c r="E9" s="20" t="s">
        <v>18</v>
      </c>
      <c r="F9" s="21">
        <v>1975</v>
      </c>
      <c r="G9" s="21" t="s">
        <v>19</v>
      </c>
      <c r="H9" s="22" t="s">
        <v>27</v>
      </c>
      <c r="I9" s="22" t="s">
        <v>28</v>
      </c>
      <c r="J9" s="21" t="s">
        <v>133</v>
      </c>
      <c r="K9" s="21">
        <v>10</v>
      </c>
      <c r="L9" s="23">
        <v>2.6913194444444444E-2</v>
      </c>
      <c r="M9" s="16">
        <v>1</v>
      </c>
      <c r="N9" s="16">
        <v>6</v>
      </c>
    </row>
    <row r="10" spans="1:14" x14ac:dyDescent="0.25">
      <c r="A10" s="16">
        <v>7</v>
      </c>
      <c r="B10" s="17">
        <v>130</v>
      </c>
      <c r="C10" s="18" t="s">
        <v>134</v>
      </c>
      <c r="D10" s="19" t="s">
        <v>135</v>
      </c>
      <c r="E10" s="20" t="s">
        <v>18</v>
      </c>
      <c r="F10" s="21">
        <v>1965</v>
      </c>
      <c r="G10" s="21" t="s">
        <v>19</v>
      </c>
      <c r="H10" s="22" t="s">
        <v>136</v>
      </c>
      <c r="I10" s="22"/>
      <c r="J10" s="21" t="s">
        <v>130</v>
      </c>
      <c r="K10" s="21">
        <v>10</v>
      </c>
      <c r="L10" s="23">
        <v>2.796527777777778E-2</v>
      </c>
      <c r="M10" s="16">
        <v>2</v>
      </c>
      <c r="N10" s="16">
        <v>7</v>
      </c>
    </row>
    <row r="11" spans="1:14" x14ac:dyDescent="0.25">
      <c r="A11" s="16">
        <v>8</v>
      </c>
      <c r="B11" s="17">
        <v>222</v>
      </c>
      <c r="C11" s="18" t="s">
        <v>137</v>
      </c>
      <c r="D11" s="19" t="s">
        <v>138</v>
      </c>
      <c r="E11" s="20" t="s">
        <v>18</v>
      </c>
      <c r="F11" s="21">
        <v>1981</v>
      </c>
      <c r="G11" s="21" t="s">
        <v>19</v>
      </c>
      <c r="H11" s="22" t="s">
        <v>139</v>
      </c>
      <c r="I11" s="22" t="s">
        <v>140</v>
      </c>
      <c r="J11" s="21" t="s">
        <v>133</v>
      </c>
      <c r="K11" s="21">
        <v>10</v>
      </c>
      <c r="L11" s="23">
        <v>2.8112268518518519E-2</v>
      </c>
      <c r="M11" s="16">
        <v>2</v>
      </c>
      <c r="N11" s="16">
        <v>8</v>
      </c>
    </row>
    <row r="12" spans="1:14" x14ac:dyDescent="0.25">
      <c r="A12" s="16">
        <v>9</v>
      </c>
      <c r="B12" s="17">
        <v>174</v>
      </c>
      <c r="C12" s="18" t="s">
        <v>141</v>
      </c>
      <c r="D12" s="19" t="s">
        <v>51</v>
      </c>
      <c r="E12" s="20" t="s">
        <v>18</v>
      </c>
      <c r="F12" s="21">
        <v>1976</v>
      </c>
      <c r="G12" s="21" t="s">
        <v>19</v>
      </c>
      <c r="H12" s="22" t="s">
        <v>27</v>
      </c>
      <c r="I12" s="22"/>
      <c r="J12" s="21" t="s">
        <v>133</v>
      </c>
      <c r="K12" s="21">
        <v>10</v>
      </c>
      <c r="L12" s="23">
        <v>2.834027777777778E-2</v>
      </c>
      <c r="M12" s="16">
        <v>3</v>
      </c>
      <c r="N12" s="16">
        <v>9</v>
      </c>
    </row>
    <row r="13" spans="1:14" x14ac:dyDescent="0.25">
      <c r="A13" s="16">
        <v>10</v>
      </c>
      <c r="B13" s="17">
        <v>141</v>
      </c>
      <c r="C13" s="18" t="s">
        <v>142</v>
      </c>
      <c r="D13" s="19" t="s">
        <v>143</v>
      </c>
      <c r="E13" s="20" t="s">
        <v>31</v>
      </c>
      <c r="F13" s="21">
        <v>1976</v>
      </c>
      <c r="G13" s="21" t="s">
        <v>19</v>
      </c>
      <c r="H13" s="22" t="s">
        <v>144</v>
      </c>
      <c r="I13" s="22" t="s">
        <v>28</v>
      </c>
      <c r="J13" s="21" t="s">
        <v>145</v>
      </c>
      <c r="K13" s="21">
        <v>10</v>
      </c>
      <c r="L13" s="23">
        <v>2.8461805555555556E-2</v>
      </c>
      <c r="M13" s="16">
        <v>1</v>
      </c>
      <c r="N13" s="16">
        <v>1</v>
      </c>
    </row>
    <row r="14" spans="1:14" x14ac:dyDescent="0.25">
      <c r="A14" s="16">
        <v>11</v>
      </c>
      <c r="B14" s="17">
        <v>128</v>
      </c>
      <c r="C14" s="18" t="s">
        <v>146</v>
      </c>
      <c r="D14" s="19" t="s">
        <v>147</v>
      </c>
      <c r="E14" s="20" t="s">
        <v>18</v>
      </c>
      <c r="F14" s="21">
        <v>1971</v>
      </c>
      <c r="G14" s="21" t="s">
        <v>19</v>
      </c>
      <c r="H14" s="22" t="s">
        <v>20</v>
      </c>
      <c r="I14" s="22"/>
      <c r="J14" s="21" t="s">
        <v>130</v>
      </c>
      <c r="K14" s="21">
        <v>10</v>
      </c>
      <c r="L14" s="23">
        <v>2.8899305555555557E-2</v>
      </c>
      <c r="M14" s="16">
        <v>3</v>
      </c>
      <c r="N14" s="16">
        <v>10</v>
      </c>
    </row>
    <row r="15" spans="1:14" x14ac:dyDescent="0.25">
      <c r="A15" s="16">
        <v>12</v>
      </c>
      <c r="B15" s="17">
        <v>227</v>
      </c>
      <c r="C15" s="18" t="s">
        <v>148</v>
      </c>
      <c r="D15" s="19" t="s">
        <v>149</v>
      </c>
      <c r="E15" s="20" t="s">
        <v>18</v>
      </c>
      <c r="F15" s="21">
        <v>1972</v>
      </c>
      <c r="G15" s="21" t="s">
        <v>19</v>
      </c>
      <c r="H15" s="22" t="s">
        <v>20</v>
      </c>
      <c r="I15" s="22" t="s">
        <v>150</v>
      </c>
      <c r="J15" s="21" t="s">
        <v>133</v>
      </c>
      <c r="K15" s="21">
        <v>10</v>
      </c>
      <c r="L15" s="23">
        <v>2.9192129629629634E-2</v>
      </c>
      <c r="M15" s="16">
        <v>4</v>
      </c>
      <c r="N15" s="16">
        <v>11</v>
      </c>
    </row>
    <row r="16" spans="1:14" x14ac:dyDescent="0.25">
      <c r="A16" s="16">
        <v>13</v>
      </c>
      <c r="B16" s="17">
        <v>173</v>
      </c>
      <c r="C16" s="18" t="s">
        <v>151</v>
      </c>
      <c r="D16" s="19" t="s">
        <v>152</v>
      </c>
      <c r="E16" s="20" t="s">
        <v>31</v>
      </c>
      <c r="F16" s="21">
        <v>1979</v>
      </c>
      <c r="G16" s="21" t="s">
        <v>19</v>
      </c>
      <c r="H16" s="22" t="s">
        <v>27</v>
      </c>
      <c r="I16" s="22"/>
      <c r="J16" s="21" t="s">
        <v>145</v>
      </c>
      <c r="K16" s="21">
        <v>10</v>
      </c>
      <c r="L16" s="23">
        <v>2.9695601851851855E-2</v>
      </c>
      <c r="M16" s="16">
        <v>2</v>
      </c>
      <c r="N16" s="16">
        <v>2</v>
      </c>
    </row>
    <row r="17" spans="1:14" x14ac:dyDescent="0.25">
      <c r="A17" s="16">
        <v>14</v>
      </c>
      <c r="B17" s="17">
        <v>147</v>
      </c>
      <c r="C17" s="18" t="s">
        <v>153</v>
      </c>
      <c r="D17" s="19" t="s">
        <v>154</v>
      </c>
      <c r="E17" s="20" t="s">
        <v>18</v>
      </c>
      <c r="F17" s="21">
        <v>1960</v>
      </c>
      <c r="G17" s="21" t="s">
        <v>19</v>
      </c>
      <c r="H17" s="22" t="s">
        <v>45</v>
      </c>
      <c r="I17" s="22" t="s">
        <v>57</v>
      </c>
      <c r="J17" s="21" t="s">
        <v>155</v>
      </c>
      <c r="K17" s="21">
        <v>10</v>
      </c>
      <c r="L17" s="23">
        <v>2.9987268518518517E-2</v>
      </c>
      <c r="M17" s="16">
        <v>1</v>
      </c>
      <c r="N17" s="16">
        <v>12</v>
      </c>
    </row>
    <row r="18" spans="1:14" x14ac:dyDescent="0.25">
      <c r="A18" s="16">
        <v>15</v>
      </c>
      <c r="B18" s="17">
        <v>229</v>
      </c>
      <c r="C18" s="18" t="s">
        <v>78</v>
      </c>
      <c r="D18" s="19" t="s">
        <v>156</v>
      </c>
      <c r="E18" s="20" t="s">
        <v>31</v>
      </c>
      <c r="F18" s="21">
        <v>1985</v>
      </c>
      <c r="G18" s="21" t="s">
        <v>19</v>
      </c>
      <c r="H18" s="22" t="s">
        <v>35</v>
      </c>
      <c r="I18" s="22"/>
      <c r="J18" s="21" t="s">
        <v>157</v>
      </c>
      <c r="K18" s="21">
        <v>10</v>
      </c>
      <c r="L18" s="23">
        <v>3.0334490740740738E-2</v>
      </c>
      <c r="M18" s="16">
        <v>1</v>
      </c>
      <c r="N18" s="16">
        <v>3</v>
      </c>
    </row>
    <row r="19" spans="1:14" x14ac:dyDescent="0.25">
      <c r="A19" s="16">
        <v>16</v>
      </c>
      <c r="B19" s="17">
        <v>143</v>
      </c>
      <c r="C19" s="18" t="s">
        <v>158</v>
      </c>
      <c r="D19" s="19" t="s">
        <v>159</v>
      </c>
      <c r="E19" s="20" t="s">
        <v>18</v>
      </c>
      <c r="F19" s="21">
        <v>1963</v>
      </c>
      <c r="G19" s="21" t="s">
        <v>19</v>
      </c>
      <c r="H19" s="22" t="s">
        <v>35</v>
      </c>
      <c r="I19" s="22"/>
      <c r="J19" s="21" t="s">
        <v>130</v>
      </c>
      <c r="K19" s="21">
        <v>10</v>
      </c>
      <c r="L19" s="23">
        <v>3.0666666666666665E-2</v>
      </c>
      <c r="M19" s="16">
        <v>4</v>
      </c>
      <c r="N19" s="16">
        <v>13</v>
      </c>
    </row>
    <row r="20" spans="1:14" x14ac:dyDescent="0.25">
      <c r="A20" s="16">
        <v>17</v>
      </c>
      <c r="B20" s="17">
        <v>133</v>
      </c>
      <c r="C20" s="18" t="s">
        <v>160</v>
      </c>
      <c r="D20" s="19" t="s">
        <v>161</v>
      </c>
      <c r="E20" s="20" t="s">
        <v>31</v>
      </c>
      <c r="F20" s="21">
        <v>1985</v>
      </c>
      <c r="G20" s="21" t="s">
        <v>19</v>
      </c>
      <c r="H20" s="22" t="s">
        <v>42</v>
      </c>
      <c r="I20" s="22" t="s">
        <v>28</v>
      </c>
      <c r="J20" s="21" t="s">
        <v>157</v>
      </c>
      <c r="K20" s="21">
        <v>10</v>
      </c>
      <c r="L20" s="23">
        <v>3.0758101851851849E-2</v>
      </c>
      <c r="M20" s="16">
        <v>2</v>
      </c>
      <c r="N20" s="16">
        <v>4</v>
      </c>
    </row>
    <row r="21" spans="1:14" x14ac:dyDescent="0.25">
      <c r="A21" s="16">
        <v>18</v>
      </c>
      <c r="B21" s="17">
        <v>113</v>
      </c>
      <c r="C21" s="18" t="s">
        <v>162</v>
      </c>
      <c r="D21" s="19" t="s">
        <v>163</v>
      </c>
      <c r="E21" s="20" t="s">
        <v>18</v>
      </c>
      <c r="F21" s="21">
        <v>1970</v>
      </c>
      <c r="G21" s="21" t="s">
        <v>19</v>
      </c>
      <c r="H21" s="22" t="s">
        <v>164</v>
      </c>
      <c r="I21" s="22" t="s">
        <v>150</v>
      </c>
      <c r="J21" s="21" t="s">
        <v>130</v>
      </c>
      <c r="K21" s="21">
        <v>10</v>
      </c>
      <c r="L21" s="23">
        <v>3.0994212962962963E-2</v>
      </c>
      <c r="M21" s="16">
        <v>5</v>
      </c>
      <c r="N21" s="16">
        <v>14</v>
      </c>
    </row>
    <row r="22" spans="1:14" x14ac:dyDescent="0.25">
      <c r="A22" s="16">
        <v>19</v>
      </c>
      <c r="B22" s="17">
        <v>151</v>
      </c>
      <c r="C22" s="18" t="s">
        <v>165</v>
      </c>
      <c r="D22" s="19" t="s">
        <v>166</v>
      </c>
      <c r="E22" s="20" t="s">
        <v>31</v>
      </c>
      <c r="F22" s="21">
        <v>1989</v>
      </c>
      <c r="G22" s="21" t="s">
        <v>19</v>
      </c>
      <c r="H22" s="22" t="s">
        <v>27</v>
      </c>
      <c r="I22" s="22" t="s">
        <v>167</v>
      </c>
      <c r="J22" s="21" t="s">
        <v>157</v>
      </c>
      <c r="K22" s="21">
        <v>10</v>
      </c>
      <c r="L22" s="23">
        <v>3.1168981481481482E-2</v>
      </c>
      <c r="M22" s="16">
        <v>3</v>
      </c>
      <c r="N22" s="16">
        <v>5</v>
      </c>
    </row>
    <row r="23" spans="1:14" x14ac:dyDescent="0.25">
      <c r="A23" s="16">
        <v>20</v>
      </c>
      <c r="B23" s="17">
        <v>134</v>
      </c>
      <c r="C23" s="18" t="s">
        <v>131</v>
      </c>
      <c r="D23" s="19" t="s">
        <v>168</v>
      </c>
      <c r="E23" s="20" t="s">
        <v>18</v>
      </c>
      <c r="F23" s="21">
        <v>1968</v>
      </c>
      <c r="G23" s="21" t="s">
        <v>19</v>
      </c>
      <c r="H23" s="22" t="s">
        <v>38</v>
      </c>
      <c r="I23" s="22" t="s">
        <v>100</v>
      </c>
      <c r="J23" s="21" t="s">
        <v>130</v>
      </c>
      <c r="K23" s="21">
        <v>10</v>
      </c>
      <c r="L23" s="23">
        <v>3.1268518518518515E-2</v>
      </c>
      <c r="M23" s="16">
        <v>6</v>
      </c>
      <c r="N23" s="16">
        <v>15</v>
      </c>
    </row>
    <row r="24" spans="1:14" x14ac:dyDescent="0.25">
      <c r="A24" s="16">
        <v>21</v>
      </c>
      <c r="B24" s="17">
        <v>221</v>
      </c>
      <c r="C24" s="18" t="s">
        <v>111</v>
      </c>
      <c r="D24" s="19" t="s">
        <v>169</v>
      </c>
      <c r="E24" s="20" t="s">
        <v>18</v>
      </c>
      <c r="F24" s="21">
        <v>1983</v>
      </c>
      <c r="G24" s="21" t="s">
        <v>19</v>
      </c>
      <c r="H24" s="22" t="s">
        <v>20</v>
      </c>
      <c r="I24" s="22"/>
      <c r="J24" s="21" t="s">
        <v>119</v>
      </c>
      <c r="K24" s="21">
        <v>10</v>
      </c>
      <c r="L24" s="23">
        <v>3.1333333333333331E-2</v>
      </c>
      <c r="M24" s="16">
        <v>4</v>
      </c>
      <c r="N24" s="16">
        <v>16</v>
      </c>
    </row>
    <row r="25" spans="1:14" x14ac:dyDescent="0.25">
      <c r="A25" s="16">
        <v>22</v>
      </c>
      <c r="B25" s="17">
        <v>145</v>
      </c>
      <c r="C25" s="18" t="s">
        <v>170</v>
      </c>
      <c r="D25" s="19" t="s">
        <v>171</v>
      </c>
      <c r="E25" s="20" t="s">
        <v>31</v>
      </c>
      <c r="F25" s="21">
        <v>1980</v>
      </c>
      <c r="G25" s="21" t="s">
        <v>19</v>
      </c>
      <c r="H25" s="22" t="s">
        <v>45</v>
      </c>
      <c r="I25" s="22" t="s">
        <v>172</v>
      </c>
      <c r="J25" s="21" t="s">
        <v>145</v>
      </c>
      <c r="K25" s="21">
        <v>10</v>
      </c>
      <c r="L25" s="23">
        <v>3.1503472222222224E-2</v>
      </c>
      <c r="M25" s="16">
        <v>3</v>
      </c>
      <c r="N25" s="16">
        <v>6</v>
      </c>
    </row>
    <row r="26" spans="1:14" x14ac:dyDescent="0.25">
      <c r="A26" s="16">
        <v>23</v>
      </c>
      <c r="B26" s="17">
        <v>135</v>
      </c>
      <c r="C26" s="18" t="s">
        <v>173</v>
      </c>
      <c r="D26" s="19" t="s">
        <v>174</v>
      </c>
      <c r="E26" s="20" t="s">
        <v>18</v>
      </c>
      <c r="F26" s="21">
        <v>1969</v>
      </c>
      <c r="G26" s="21" t="s">
        <v>19</v>
      </c>
      <c r="H26" s="22" t="s">
        <v>20</v>
      </c>
      <c r="I26" s="22"/>
      <c r="J26" s="21" t="s">
        <v>130</v>
      </c>
      <c r="K26" s="21">
        <v>10</v>
      </c>
      <c r="L26" s="23">
        <v>3.1802083333333335E-2</v>
      </c>
      <c r="M26" s="16">
        <v>7</v>
      </c>
      <c r="N26" s="16">
        <v>17</v>
      </c>
    </row>
    <row r="27" spans="1:14" x14ac:dyDescent="0.25">
      <c r="A27" s="16">
        <v>24</v>
      </c>
      <c r="B27" s="17">
        <v>137</v>
      </c>
      <c r="C27" s="18" t="s">
        <v>175</v>
      </c>
      <c r="D27" s="19" t="s">
        <v>176</v>
      </c>
      <c r="E27" s="20" t="s">
        <v>31</v>
      </c>
      <c r="F27" s="21">
        <v>1999</v>
      </c>
      <c r="G27" s="21" t="s">
        <v>19</v>
      </c>
      <c r="H27" s="22" t="s">
        <v>177</v>
      </c>
      <c r="I27" s="22" t="s">
        <v>28</v>
      </c>
      <c r="J27" s="21" t="s">
        <v>178</v>
      </c>
      <c r="K27" s="21">
        <v>10</v>
      </c>
      <c r="L27" s="23">
        <v>3.1915509259259262E-2</v>
      </c>
      <c r="M27" s="16">
        <v>1</v>
      </c>
      <c r="N27" s="16">
        <v>7</v>
      </c>
    </row>
    <row r="28" spans="1:14" x14ac:dyDescent="0.25">
      <c r="A28" s="16">
        <v>25</v>
      </c>
      <c r="B28" s="17">
        <v>104</v>
      </c>
      <c r="C28" s="18" t="s">
        <v>92</v>
      </c>
      <c r="D28" s="19" t="s">
        <v>179</v>
      </c>
      <c r="E28" s="20" t="s">
        <v>18</v>
      </c>
      <c r="F28" s="21">
        <v>1969</v>
      </c>
      <c r="G28" s="21" t="s">
        <v>19</v>
      </c>
      <c r="H28" s="22" t="s">
        <v>177</v>
      </c>
      <c r="I28" s="22" t="s">
        <v>28</v>
      </c>
      <c r="J28" s="21" t="s">
        <v>130</v>
      </c>
      <c r="K28" s="21">
        <v>10</v>
      </c>
      <c r="L28" s="23">
        <v>3.1958333333333332E-2</v>
      </c>
      <c r="M28" s="16">
        <v>8</v>
      </c>
      <c r="N28" s="16">
        <v>18</v>
      </c>
    </row>
    <row r="29" spans="1:14" x14ac:dyDescent="0.25">
      <c r="A29" s="16">
        <v>26</v>
      </c>
      <c r="B29" s="17">
        <v>171</v>
      </c>
      <c r="C29" s="18" t="s">
        <v>180</v>
      </c>
      <c r="D29" s="19" t="s">
        <v>181</v>
      </c>
      <c r="E29" s="20" t="s">
        <v>18</v>
      </c>
      <c r="F29" s="21">
        <v>1977</v>
      </c>
      <c r="G29" s="21" t="s">
        <v>19</v>
      </c>
      <c r="H29" s="22" t="s">
        <v>71</v>
      </c>
      <c r="I29" s="22" t="s">
        <v>72</v>
      </c>
      <c r="J29" s="21" t="s">
        <v>133</v>
      </c>
      <c r="K29" s="21">
        <v>10</v>
      </c>
      <c r="L29" s="23">
        <v>3.3193287037037035E-2</v>
      </c>
      <c r="M29" s="16">
        <v>5</v>
      </c>
      <c r="N29" s="16">
        <v>19</v>
      </c>
    </row>
    <row r="30" spans="1:14" x14ac:dyDescent="0.25">
      <c r="A30" s="16">
        <v>27</v>
      </c>
      <c r="B30" s="17">
        <v>163</v>
      </c>
      <c r="C30" s="18" t="s">
        <v>182</v>
      </c>
      <c r="D30" s="19" t="s">
        <v>183</v>
      </c>
      <c r="E30" s="20" t="s">
        <v>18</v>
      </c>
      <c r="F30" s="21">
        <v>1974</v>
      </c>
      <c r="G30" s="21" t="s">
        <v>19</v>
      </c>
      <c r="H30" s="22" t="s">
        <v>35</v>
      </c>
      <c r="I30" s="22"/>
      <c r="J30" s="21" t="s">
        <v>133</v>
      </c>
      <c r="K30" s="21">
        <v>10</v>
      </c>
      <c r="L30" s="23">
        <v>3.3216435185185182E-2</v>
      </c>
      <c r="M30" s="16">
        <v>6</v>
      </c>
      <c r="N30" s="16">
        <v>20</v>
      </c>
    </row>
    <row r="31" spans="1:14" x14ac:dyDescent="0.25">
      <c r="A31" s="16">
        <v>28</v>
      </c>
      <c r="B31" s="17">
        <v>189</v>
      </c>
      <c r="C31" s="18" t="s">
        <v>184</v>
      </c>
      <c r="D31" s="19" t="s">
        <v>185</v>
      </c>
      <c r="E31" s="20" t="s">
        <v>18</v>
      </c>
      <c r="F31" s="21">
        <v>1987</v>
      </c>
      <c r="G31" s="21" t="s">
        <v>19</v>
      </c>
      <c r="H31" s="22" t="s">
        <v>35</v>
      </c>
      <c r="I31" s="22"/>
      <c r="J31" s="21" t="s">
        <v>119</v>
      </c>
      <c r="K31" s="21">
        <v>10</v>
      </c>
      <c r="L31" s="23">
        <v>3.3446759259259259E-2</v>
      </c>
      <c r="M31" s="16">
        <v>5</v>
      </c>
      <c r="N31" s="16">
        <v>21</v>
      </c>
    </row>
    <row r="32" spans="1:14" x14ac:dyDescent="0.25">
      <c r="A32" s="16">
        <v>29</v>
      </c>
      <c r="B32" s="17">
        <v>101</v>
      </c>
      <c r="C32" s="18" t="s">
        <v>111</v>
      </c>
      <c r="D32" s="19" t="s">
        <v>186</v>
      </c>
      <c r="E32" s="20" t="s">
        <v>18</v>
      </c>
      <c r="F32" s="21">
        <v>1984</v>
      </c>
      <c r="G32" s="21" t="s">
        <v>19</v>
      </c>
      <c r="H32" s="22">
        <v>0</v>
      </c>
      <c r="I32" s="22"/>
      <c r="J32" s="21" t="s">
        <v>119</v>
      </c>
      <c r="K32" s="21">
        <v>10</v>
      </c>
      <c r="L32" s="23">
        <v>3.3486111111111112E-2</v>
      </c>
      <c r="M32" s="16">
        <v>6</v>
      </c>
      <c r="N32" s="16">
        <v>22</v>
      </c>
    </row>
    <row r="33" spans="1:14" x14ac:dyDescent="0.25">
      <c r="A33" s="16">
        <v>30</v>
      </c>
      <c r="B33" s="17">
        <v>129</v>
      </c>
      <c r="C33" s="18" t="s">
        <v>33</v>
      </c>
      <c r="D33" s="19" t="s">
        <v>187</v>
      </c>
      <c r="E33" s="20" t="s">
        <v>18</v>
      </c>
      <c r="F33" s="21">
        <v>1991</v>
      </c>
      <c r="G33" s="21" t="s">
        <v>19</v>
      </c>
      <c r="H33" s="22" t="s">
        <v>188</v>
      </c>
      <c r="I33" s="22" t="s">
        <v>72</v>
      </c>
      <c r="J33" s="21" t="s">
        <v>119</v>
      </c>
      <c r="K33" s="21">
        <v>10</v>
      </c>
      <c r="L33" s="23">
        <v>3.3646990740740741E-2</v>
      </c>
      <c r="M33" s="16">
        <v>7</v>
      </c>
      <c r="N33" s="16">
        <v>23</v>
      </c>
    </row>
    <row r="34" spans="1:14" x14ac:dyDescent="0.25">
      <c r="A34" s="16">
        <v>31</v>
      </c>
      <c r="B34" s="17">
        <v>106</v>
      </c>
      <c r="C34" s="18" t="s">
        <v>189</v>
      </c>
      <c r="D34" s="19" t="s">
        <v>190</v>
      </c>
      <c r="E34" s="20" t="s">
        <v>31</v>
      </c>
      <c r="F34" s="21">
        <v>1975</v>
      </c>
      <c r="G34" s="21" t="s">
        <v>19</v>
      </c>
      <c r="H34" s="22" t="s">
        <v>109</v>
      </c>
      <c r="I34" s="22" t="s">
        <v>80</v>
      </c>
      <c r="J34" s="21" t="s">
        <v>145</v>
      </c>
      <c r="K34" s="21">
        <v>10</v>
      </c>
      <c r="L34" s="23">
        <v>3.3724537037037032E-2</v>
      </c>
      <c r="M34" s="16">
        <v>4</v>
      </c>
      <c r="N34" s="16">
        <v>8</v>
      </c>
    </row>
    <row r="35" spans="1:14" x14ac:dyDescent="0.25">
      <c r="A35" s="16">
        <v>32</v>
      </c>
      <c r="B35" s="17">
        <v>194</v>
      </c>
      <c r="C35" s="18" t="s">
        <v>191</v>
      </c>
      <c r="D35" s="19" t="s">
        <v>192</v>
      </c>
      <c r="E35" s="20" t="s">
        <v>31</v>
      </c>
      <c r="F35" s="21">
        <v>1980</v>
      </c>
      <c r="G35" s="21" t="s">
        <v>19</v>
      </c>
      <c r="H35" s="22" t="s">
        <v>139</v>
      </c>
      <c r="I35" s="22"/>
      <c r="J35" s="21" t="s">
        <v>145</v>
      </c>
      <c r="K35" s="21">
        <v>10</v>
      </c>
      <c r="L35" s="23">
        <v>3.4373842592592595E-2</v>
      </c>
      <c r="M35" s="16">
        <v>5</v>
      </c>
      <c r="N35" s="16">
        <v>9</v>
      </c>
    </row>
    <row r="36" spans="1:14" x14ac:dyDescent="0.25">
      <c r="A36" s="16">
        <v>33</v>
      </c>
      <c r="B36" s="17">
        <v>213</v>
      </c>
      <c r="C36" s="18" t="s">
        <v>193</v>
      </c>
      <c r="D36" s="19" t="s">
        <v>194</v>
      </c>
      <c r="E36" s="20" t="s">
        <v>18</v>
      </c>
      <c r="F36" s="21">
        <v>1989</v>
      </c>
      <c r="G36" s="21" t="s">
        <v>19</v>
      </c>
      <c r="H36" s="22" t="s">
        <v>35</v>
      </c>
      <c r="I36" s="22"/>
      <c r="J36" s="21" t="s">
        <v>119</v>
      </c>
      <c r="K36" s="21">
        <v>10</v>
      </c>
      <c r="L36" s="23">
        <v>3.4413194444444441E-2</v>
      </c>
      <c r="M36" s="16">
        <v>8</v>
      </c>
      <c r="N36" s="16">
        <v>24</v>
      </c>
    </row>
    <row r="37" spans="1:14" x14ac:dyDescent="0.25">
      <c r="A37" s="16">
        <v>34</v>
      </c>
      <c r="B37" s="17">
        <v>121</v>
      </c>
      <c r="C37" s="18" t="s">
        <v>195</v>
      </c>
      <c r="D37" s="19" t="s">
        <v>196</v>
      </c>
      <c r="E37" s="20" t="s">
        <v>18</v>
      </c>
      <c r="F37" s="21">
        <v>1956</v>
      </c>
      <c r="G37" s="21" t="s">
        <v>19</v>
      </c>
      <c r="H37" s="22" t="s">
        <v>96</v>
      </c>
      <c r="I37" s="22" t="s">
        <v>197</v>
      </c>
      <c r="J37" s="21" t="s">
        <v>155</v>
      </c>
      <c r="K37" s="21">
        <v>10</v>
      </c>
      <c r="L37" s="23">
        <v>3.4778935185185184E-2</v>
      </c>
      <c r="M37" s="16">
        <v>2</v>
      </c>
      <c r="N37" s="16">
        <v>25</v>
      </c>
    </row>
    <row r="38" spans="1:14" x14ac:dyDescent="0.25">
      <c r="A38" s="16">
        <v>35</v>
      </c>
      <c r="B38" s="17">
        <v>179</v>
      </c>
      <c r="C38" s="18" t="s">
        <v>78</v>
      </c>
      <c r="D38" s="19" t="s">
        <v>198</v>
      </c>
      <c r="E38" s="20" t="s">
        <v>31</v>
      </c>
      <c r="F38" s="21">
        <v>1984</v>
      </c>
      <c r="G38" s="21" t="s">
        <v>19</v>
      </c>
      <c r="H38" s="22" t="s">
        <v>45</v>
      </c>
      <c r="I38" s="22" t="s">
        <v>167</v>
      </c>
      <c r="J38" s="21" t="s">
        <v>157</v>
      </c>
      <c r="K38" s="21">
        <v>10</v>
      </c>
      <c r="L38" s="23">
        <v>3.4821759259259254E-2</v>
      </c>
      <c r="M38" s="16">
        <v>4</v>
      </c>
      <c r="N38" s="16">
        <v>10</v>
      </c>
    </row>
    <row r="39" spans="1:14" x14ac:dyDescent="0.25">
      <c r="A39" s="16">
        <v>36</v>
      </c>
      <c r="B39" s="17">
        <v>131</v>
      </c>
      <c r="C39" s="18" t="s">
        <v>199</v>
      </c>
      <c r="D39" s="19" t="s">
        <v>200</v>
      </c>
      <c r="E39" s="20" t="s">
        <v>31</v>
      </c>
      <c r="F39" s="21">
        <v>1988</v>
      </c>
      <c r="G39" s="21" t="s">
        <v>19</v>
      </c>
      <c r="H39" s="22" t="s">
        <v>201</v>
      </c>
      <c r="I39" s="22" t="s">
        <v>150</v>
      </c>
      <c r="J39" s="21" t="s">
        <v>157</v>
      </c>
      <c r="K39" s="21">
        <v>10</v>
      </c>
      <c r="L39" s="23">
        <v>3.4920138888888889E-2</v>
      </c>
      <c r="M39" s="16">
        <v>5</v>
      </c>
      <c r="N39" s="16">
        <v>11</v>
      </c>
    </row>
    <row r="40" spans="1:14" x14ac:dyDescent="0.25">
      <c r="A40" s="16">
        <v>37</v>
      </c>
      <c r="B40" s="17">
        <v>132</v>
      </c>
      <c r="C40" s="18" t="s">
        <v>202</v>
      </c>
      <c r="D40" s="19" t="s">
        <v>203</v>
      </c>
      <c r="E40" s="20" t="s">
        <v>18</v>
      </c>
      <c r="F40" s="21">
        <v>1982</v>
      </c>
      <c r="G40" s="21" t="s">
        <v>19</v>
      </c>
      <c r="H40" s="22" t="s">
        <v>201</v>
      </c>
      <c r="I40" s="22" t="s">
        <v>150</v>
      </c>
      <c r="J40" s="21" t="s">
        <v>119</v>
      </c>
      <c r="K40" s="21">
        <v>10</v>
      </c>
      <c r="L40" s="23">
        <v>3.4924768518518515E-2</v>
      </c>
      <c r="M40" s="16">
        <v>9</v>
      </c>
      <c r="N40" s="16">
        <v>26</v>
      </c>
    </row>
    <row r="41" spans="1:14" x14ac:dyDescent="0.25">
      <c r="A41" s="16">
        <v>38</v>
      </c>
      <c r="B41" s="17">
        <v>187</v>
      </c>
      <c r="C41" s="18" t="s">
        <v>204</v>
      </c>
      <c r="D41" s="19" t="s">
        <v>205</v>
      </c>
      <c r="E41" s="20" t="s">
        <v>31</v>
      </c>
      <c r="F41" s="21">
        <v>1987</v>
      </c>
      <c r="G41" s="21" t="s">
        <v>19</v>
      </c>
      <c r="H41" s="22" t="s">
        <v>206</v>
      </c>
      <c r="I41" s="22"/>
      <c r="J41" s="21" t="s">
        <v>157</v>
      </c>
      <c r="K41" s="21">
        <v>10</v>
      </c>
      <c r="L41" s="23">
        <v>3.5722222222222218E-2</v>
      </c>
      <c r="M41" s="16">
        <v>6</v>
      </c>
      <c r="N41" s="16">
        <v>12</v>
      </c>
    </row>
    <row r="42" spans="1:14" x14ac:dyDescent="0.25">
      <c r="A42" s="16">
        <v>39</v>
      </c>
      <c r="B42" s="17">
        <v>136</v>
      </c>
      <c r="C42" s="18" t="s">
        <v>207</v>
      </c>
      <c r="D42" s="19" t="s">
        <v>208</v>
      </c>
      <c r="E42" s="20" t="s">
        <v>31</v>
      </c>
      <c r="F42" s="21">
        <v>1988</v>
      </c>
      <c r="G42" s="21" t="s">
        <v>19</v>
      </c>
      <c r="H42" s="22" t="s">
        <v>20</v>
      </c>
      <c r="I42" s="22" t="s">
        <v>150</v>
      </c>
      <c r="J42" s="21" t="s">
        <v>157</v>
      </c>
      <c r="K42" s="21">
        <v>10</v>
      </c>
      <c r="L42" s="23">
        <v>3.642824074074074E-2</v>
      </c>
      <c r="M42" s="16">
        <v>7</v>
      </c>
      <c r="N42" s="16">
        <v>13</v>
      </c>
    </row>
    <row r="43" spans="1:14" x14ac:dyDescent="0.25">
      <c r="A43" s="16">
        <v>40</v>
      </c>
      <c r="B43" s="17">
        <v>223</v>
      </c>
      <c r="C43" s="18" t="s">
        <v>209</v>
      </c>
      <c r="D43" s="19" t="s">
        <v>210</v>
      </c>
      <c r="E43" s="20" t="s">
        <v>18</v>
      </c>
      <c r="F43" s="21">
        <v>1971</v>
      </c>
      <c r="G43" s="21" t="s">
        <v>19</v>
      </c>
      <c r="H43" s="22" t="s">
        <v>139</v>
      </c>
      <c r="I43" s="22" t="s">
        <v>211</v>
      </c>
      <c r="J43" s="21" t="s">
        <v>130</v>
      </c>
      <c r="K43" s="21">
        <v>10</v>
      </c>
      <c r="L43" s="23">
        <v>3.6449074074074071E-2</v>
      </c>
      <c r="M43" s="16">
        <v>9</v>
      </c>
      <c r="N43" s="16">
        <v>27</v>
      </c>
    </row>
    <row r="44" spans="1:14" x14ac:dyDescent="0.25">
      <c r="A44" s="16">
        <v>41</v>
      </c>
      <c r="B44" s="17">
        <v>150</v>
      </c>
      <c r="C44" s="18" t="s">
        <v>101</v>
      </c>
      <c r="D44" s="19" t="s">
        <v>212</v>
      </c>
      <c r="E44" s="20" t="s">
        <v>31</v>
      </c>
      <c r="F44" s="21">
        <v>1962</v>
      </c>
      <c r="G44" s="21" t="s">
        <v>19</v>
      </c>
      <c r="H44" s="22" t="s">
        <v>45</v>
      </c>
      <c r="I44" s="22" t="s">
        <v>57</v>
      </c>
      <c r="J44" s="21" t="s">
        <v>213</v>
      </c>
      <c r="K44" s="21">
        <v>10</v>
      </c>
      <c r="L44" s="23">
        <v>3.7910879629629628E-2</v>
      </c>
      <c r="M44" s="16">
        <v>1</v>
      </c>
      <c r="N44" s="16">
        <v>14</v>
      </c>
    </row>
    <row r="45" spans="1:14" x14ac:dyDescent="0.25">
      <c r="A45" s="16">
        <v>42</v>
      </c>
      <c r="B45" s="17">
        <v>170</v>
      </c>
      <c r="C45" s="18" t="s">
        <v>214</v>
      </c>
      <c r="D45" s="19" t="s">
        <v>215</v>
      </c>
      <c r="E45" s="20" t="s">
        <v>18</v>
      </c>
      <c r="F45" s="21">
        <v>1963</v>
      </c>
      <c r="G45" s="21" t="s">
        <v>19</v>
      </c>
      <c r="H45" s="22" t="s">
        <v>216</v>
      </c>
      <c r="I45" s="22" t="s">
        <v>100</v>
      </c>
      <c r="J45" s="21" t="s">
        <v>130</v>
      </c>
      <c r="K45" s="21">
        <v>10</v>
      </c>
      <c r="L45" s="23">
        <v>3.7968750000000002E-2</v>
      </c>
      <c r="M45" s="16">
        <v>10</v>
      </c>
      <c r="N45" s="16">
        <v>28</v>
      </c>
    </row>
    <row r="46" spans="1:14" x14ac:dyDescent="0.25">
      <c r="A46" s="16">
        <v>43</v>
      </c>
      <c r="B46" s="17">
        <v>165</v>
      </c>
      <c r="C46" s="18" t="s">
        <v>22</v>
      </c>
      <c r="D46" s="19" t="s">
        <v>217</v>
      </c>
      <c r="E46" s="20" t="s">
        <v>18</v>
      </c>
      <c r="F46" s="21">
        <v>1970</v>
      </c>
      <c r="G46" s="21" t="s">
        <v>19</v>
      </c>
      <c r="H46" s="22" t="s">
        <v>45</v>
      </c>
      <c r="I46" s="22"/>
      <c r="J46" s="21" t="s">
        <v>130</v>
      </c>
      <c r="K46" s="21">
        <v>10</v>
      </c>
      <c r="L46" s="23">
        <v>3.8703703703703705E-2</v>
      </c>
      <c r="M46" s="16">
        <v>11</v>
      </c>
      <c r="N46" s="16">
        <v>29</v>
      </c>
    </row>
    <row r="47" spans="1:14" x14ac:dyDescent="0.25">
      <c r="A47" s="16">
        <v>44</v>
      </c>
      <c r="B47" s="17">
        <v>164</v>
      </c>
      <c r="C47" s="18" t="s">
        <v>218</v>
      </c>
      <c r="D47" s="19" t="s">
        <v>219</v>
      </c>
      <c r="E47" s="20" t="s">
        <v>31</v>
      </c>
      <c r="F47" s="21">
        <v>1975</v>
      </c>
      <c r="G47" s="21" t="s">
        <v>19</v>
      </c>
      <c r="H47" s="22" t="s">
        <v>45</v>
      </c>
      <c r="I47" s="22">
        <v>0</v>
      </c>
      <c r="J47" s="21" t="s">
        <v>145</v>
      </c>
      <c r="K47" s="21">
        <v>10</v>
      </c>
      <c r="L47" s="23">
        <v>3.8717592592592588E-2</v>
      </c>
      <c r="M47" s="16">
        <v>6</v>
      </c>
      <c r="N47" s="16">
        <v>15</v>
      </c>
    </row>
    <row r="48" spans="1:14" x14ac:dyDescent="0.25">
      <c r="A48" s="16">
        <v>45</v>
      </c>
      <c r="B48" s="17">
        <v>191</v>
      </c>
      <c r="C48" s="18" t="s">
        <v>113</v>
      </c>
      <c r="D48" s="19" t="s">
        <v>220</v>
      </c>
      <c r="E48" s="20" t="s">
        <v>18</v>
      </c>
      <c r="F48" s="21">
        <v>1957</v>
      </c>
      <c r="G48" s="21" t="s">
        <v>19</v>
      </c>
      <c r="H48" s="22" t="s">
        <v>45</v>
      </c>
      <c r="I48" s="22" t="s">
        <v>57</v>
      </c>
      <c r="J48" s="21" t="s">
        <v>155</v>
      </c>
      <c r="K48" s="21">
        <v>10</v>
      </c>
      <c r="L48" s="23">
        <v>3.8756944444444448E-2</v>
      </c>
      <c r="M48" s="16">
        <v>3</v>
      </c>
      <c r="N48" s="16">
        <v>30</v>
      </c>
    </row>
    <row r="49" spans="1:14" x14ac:dyDescent="0.25">
      <c r="A49" s="16">
        <v>46</v>
      </c>
      <c r="B49" s="17">
        <v>230</v>
      </c>
      <c r="C49" s="18" t="s">
        <v>67</v>
      </c>
      <c r="D49" s="19" t="s">
        <v>221</v>
      </c>
      <c r="E49" s="20" t="s">
        <v>31</v>
      </c>
      <c r="F49" s="21">
        <v>1973</v>
      </c>
      <c r="G49" s="21" t="s">
        <v>19</v>
      </c>
      <c r="H49" s="22" t="s">
        <v>222</v>
      </c>
      <c r="I49" s="22" t="s">
        <v>223</v>
      </c>
      <c r="J49" s="21" t="s">
        <v>145</v>
      </c>
      <c r="K49" s="21">
        <v>10</v>
      </c>
      <c r="L49" s="23">
        <v>3.9094907407407405E-2</v>
      </c>
      <c r="M49" s="16">
        <v>7</v>
      </c>
      <c r="N49" s="16">
        <v>16</v>
      </c>
    </row>
    <row r="50" spans="1:14" x14ac:dyDescent="0.25">
      <c r="A50" s="16">
        <v>47</v>
      </c>
      <c r="B50" s="17">
        <v>231</v>
      </c>
      <c r="C50" s="18" t="s">
        <v>173</v>
      </c>
      <c r="D50" s="19" t="s">
        <v>224</v>
      </c>
      <c r="E50" s="20" t="s">
        <v>18</v>
      </c>
      <c r="F50" s="21">
        <v>1972</v>
      </c>
      <c r="G50" s="21" t="s">
        <v>19</v>
      </c>
      <c r="H50" s="22" t="s">
        <v>222</v>
      </c>
      <c r="I50" s="22" t="s">
        <v>223</v>
      </c>
      <c r="J50" s="21" t="s">
        <v>133</v>
      </c>
      <c r="K50" s="21">
        <v>10</v>
      </c>
      <c r="L50" s="23">
        <v>3.9100694444444445E-2</v>
      </c>
      <c r="M50" s="16">
        <v>7</v>
      </c>
      <c r="N50" s="16">
        <v>31</v>
      </c>
    </row>
    <row r="51" spans="1:14" x14ac:dyDescent="0.25">
      <c r="A51" s="16">
        <v>48</v>
      </c>
      <c r="B51" s="17">
        <v>188</v>
      </c>
      <c r="C51" s="18" t="s">
        <v>225</v>
      </c>
      <c r="D51" s="19" t="s">
        <v>226</v>
      </c>
      <c r="E51" s="20" t="s">
        <v>31</v>
      </c>
      <c r="F51" s="21">
        <v>1979</v>
      </c>
      <c r="G51" s="21" t="s">
        <v>19</v>
      </c>
      <c r="H51" s="22" t="s">
        <v>96</v>
      </c>
      <c r="I51" s="22" t="s">
        <v>227</v>
      </c>
      <c r="J51" s="21" t="s">
        <v>145</v>
      </c>
      <c r="K51" s="21">
        <v>10</v>
      </c>
      <c r="L51" s="23">
        <v>3.9929398148148151E-2</v>
      </c>
      <c r="M51" s="16">
        <v>8</v>
      </c>
      <c r="N51" s="16">
        <v>17</v>
      </c>
    </row>
    <row r="52" spans="1:14" x14ac:dyDescent="0.25">
      <c r="A52" s="16">
        <v>49</v>
      </c>
      <c r="B52" s="17">
        <v>162</v>
      </c>
      <c r="C52" s="18" t="s">
        <v>228</v>
      </c>
      <c r="D52" s="19" t="s">
        <v>229</v>
      </c>
      <c r="E52" s="20" t="s">
        <v>18</v>
      </c>
      <c r="F52" s="21">
        <v>2000</v>
      </c>
      <c r="G52" s="21" t="s">
        <v>19</v>
      </c>
      <c r="H52" s="22" t="s">
        <v>35</v>
      </c>
      <c r="I52" s="22"/>
      <c r="J52" s="21" t="s">
        <v>124</v>
      </c>
      <c r="K52" s="21">
        <v>10</v>
      </c>
      <c r="L52" s="23">
        <v>4.1936342592592595E-2</v>
      </c>
      <c r="M52" s="16">
        <v>2</v>
      </c>
      <c r="N52" s="16">
        <v>32</v>
      </c>
    </row>
    <row r="53" spans="1:14" x14ac:dyDescent="0.25">
      <c r="A53" s="16">
        <v>50</v>
      </c>
      <c r="B53" s="17">
        <v>115</v>
      </c>
      <c r="C53" s="18" t="s">
        <v>75</v>
      </c>
      <c r="D53" s="19" t="s">
        <v>230</v>
      </c>
      <c r="E53" s="20" t="s">
        <v>18</v>
      </c>
      <c r="F53" s="21">
        <v>1959</v>
      </c>
      <c r="G53" s="21" t="s">
        <v>19</v>
      </c>
      <c r="H53" s="22" t="s">
        <v>38</v>
      </c>
      <c r="I53" s="22" t="s">
        <v>167</v>
      </c>
      <c r="J53" s="21" t="s">
        <v>155</v>
      </c>
      <c r="K53" s="21">
        <v>10</v>
      </c>
      <c r="L53" s="23">
        <v>4.2046296296296297E-2</v>
      </c>
      <c r="M53" s="16">
        <v>4</v>
      </c>
      <c r="N53" s="16">
        <v>33</v>
      </c>
    </row>
    <row r="54" spans="1:14" x14ac:dyDescent="0.25">
      <c r="A54" s="16">
        <v>51</v>
      </c>
      <c r="B54" s="17">
        <v>109</v>
      </c>
      <c r="C54" s="18" t="s">
        <v>231</v>
      </c>
      <c r="D54" s="19" t="s">
        <v>108</v>
      </c>
      <c r="E54" s="20" t="s">
        <v>31</v>
      </c>
      <c r="F54" s="21">
        <v>2007</v>
      </c>
      <c r="G54" s="21" t="s">
        <v>19</v>
      </c>
      <c r="H54" s="22" t="s">
        <v>109</v>
      </c>
      <c r="I54" s="22"/>
      <c r="J54" s="21" t="s">
        <v>178</v>
      </c>
      <c r="K54" s="21">
        <v>10</v>
      </c>
      <c r="L54" s="23">
        <v>5.4113425925925919E-2</v>
      </c>
      <c r="M54" s="16">
        <v>2</v>
      </c>
      <c r="N54" s="16">
        <v>18</v>
      </c>
    </row>
    <row r="55" spans="1:14" x14ac:dyDescent="0.25">
      <c r="A55" s="16">
        <v>52</v>
      </c>
      <c r="B55" s="17">
        <v>108</v>
      </c>
      <c r="C55" s="18" t="s">
        <v>232</v>
      </c>
      <c r="D55" s="19" t="s">
        <v>233</v>
      </c>
      <c r="E55" s="20" t="s">
        <v>31</v>
      </c>
      <c r="F55" s="21">
        <v>2007</v>
      </c>
      <c r="G55" s="21" t="s">
        <v>19</v>
      </c>
      <c r="H55" s="22" t="s">
        <v>234</v>
      </c>
      <c r="I55" s="22"/>
      <c r="J55" s="21" t="s">
        <v>178</v>
      </c>
      <c r="K55" s="21">
        <v>10</v>
      </c>
      <c r="L55" s="23">
        <v>5.4118055555555551E-2</v>
      </c>
      <c r="M55" s="16">
        <v>3</v>
      </c>
      <c r="N55" s="16">
        <v>19</v>
      </c>
    </row>
  </sheetData>
  <mergeCells count="1">
    <mergeCell ref="A1:I1"/>
  </mergeCells>
  <conditionalFormatting sqref="L3:L55">
    <cfRule type="cellIs" dxfId="15" priority="8" operator="lessThan">
      <formula>0.0416666666666667</formula>
    </cfRule>
  </conditionalFormatting>
  <conditionalFormatting sqref="E4:E55">
    <cfRule type="cellIs" dxfId="13" priority="7" stopIfTrue="1" operator="equal">
      <formula>"m"</formula>
    </cfRule>
  </conditionalFormatting>
  <conditionalFormatting sqref="M4:N55">
    <cfRule type="cellIs" dxfId="11" priority="4" operator="equal">
      <formula>3</formula>
    </cfRule>
    <cfRule type="cellIs" dxfId="10" priority="5" operator="equal">
      <formula>2</formula>
    </cfRule>
    <cfRule type="cellIs" dxfId="9" priority="6" operator="equal">
      <formula>1</formula>
    </cfRule>
  </conditionalFormatting>
  <conditionalFormatting sqref="L4:L55">
    <cfRule type="cellIs" dxfId="5" priority="3" stopIfTrue="1" operator="greaterThan">
      <formula>0</formula>
    </cfRule>
  </conditionalFormatting>
  <conditionalFormatting sqref="B4:B42">
    <cfRule type="duplicateValues" dxfId="3" priority="2" stopIfTrue="1"/>
  </conditionalFormatting>
  <conditionalFormatting sqref="B43:B55">
    <cfRule type="duplicateValues" dxfId="1" priority="1" stopIfTrue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>
      <selection activeCell="T23" sqref="T23"/>
    </sheetView>
  </sheetViews>
  <sheetFormatPr defaultRowHeight="15" x14ac:dyDescent="0.25"/>
  <cols>
    <col min="4" max="4" width="12.5703125" bestFit="1" customWidth="1"/>
    <col min="5" max="5" width="4.85546875" bestFit="1" customWidth="1"/>
    <col min="6" max="6" width="7.140625" bestFit="1" customWidth="1"/>
    <col min="7" max="7" width="4.7109375" bestFit="1" customWidth="1"/>
    <col min="8" max="8" width="10.28515625" bestFit="1" customWidth="1"/>
    <col min="9" max="9" width="33.140625" bestFit="1" customWidth="1"/>
    <col min="10" max="10" width="15.42578125" bestFit="1" customWidth="1"/>
    <col min="11" max="11" width="7.42578125" bestFit="1" customWidth="1"/>
  </cols>
  <sheetData>
    <row r="1" spans="1:14" ht="18.75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5"/>
      <c r="M1" s="6"/>
      <c r="N1" s="5" t="s">
        <v>15</v>
      </c>
    </row>
    <row r="2" spans="1:14" ht="21" customHeight="1" x14ac:dyDescent="0.25">
      <c r="A2" s="25" t="s">
        <v>115</v>
      </c>
      <c r="B2" s="7"/>
      <c r="C2" s="2"/>
      <c r="D2" s="8"/>
      <c r="E2" s="3"/>
      <c r="F2" s="3"/>
      <c r="G2" s="3"/>
      <c r="H2" s="4"/>
      <c r="I2" s="4"/>
      <c r="J2" s="3"/>
      <c r="K2" s="3"/>
      <c r="L2" s="9"/>
      <c r="M2" s="6"/>
      <c r="N2" s="6"/>
    </row>
    <row r="3" spans="1:14" ht="22.5" x14ac:dyDescent="0.25">
      <c r="A3" s="10" t="s">
        <v>0</v>
      </c>
      <c r="B3" s="11" t="s">
        <v>1</v>
      </c>
      <c r="C3" s="12" t="s">
        <v>2</v>
      </c>
      <c r="D3" s="13" t="s">
        <v>3</v>
      </c>
      <c r="E3" s="10" t="s">
        <v>4</v>
      </c>
      <c r="F3" s="26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4" t="s">
        <v>11</v>
      </c>
      <c r="M3" s="15" t="s">
        <v>12</v>
      </c>
      <c r="N3" s="15" t="s">
        <v>13</v>
      </c>
    </row>
    <row r="4" spans="1:14" x14ac:dyDescent="0.25">
      <c r="A4" s="16">
        <v>1</v>
      </c>
      <c r="B4" s="17">
        <v>161</v>
      </c>
      <c r="C4" s="18" t="s">
        <v>16</v>
      </c>
      <c r="D4" s="19" t="s">
        <v>17</v>
      </c>
      <c r="E4" s="20" t="s">
        <v>18</v>
      </c>
      <c r="F4" s="21">
        <v>1988</v>
      </c>
      <c r="G4" s="21" t="s">
        <v>19</v>
      </c>
      <c r="H4" s="22" t="s">
        <v>20</v>
      </c>
      <c r="I4" s="22"/>
      <c r="J4" s="21" t="s">
        <v>21</v>
      </c>
      <c r="K4" s="21">
        <v>5</v>
      </c>
      <c r="L4" s="23">
        <v>1.3805555555555555E-2</v>
      </c>
      <c r="M4" s="16">
        <v>1</v>
      </c>
      <c r="N4" s="16">
        <v>1</v>
      </c>
    </row>
    <row r="5" spans="1:14" x14ac:dyDescent="0.25">
      <c r="A5" s="16">
        <v>2</v>
      </c>
      <c r="B5" s="17">
        <v>112</v>
      </c>
      <c r="C5" s="18" t="s">
        <v>22</v>
      </c>
      <c r="D5" s="19" t="s">
        <v>23</v>
      </c>
      <c r="E5" s="20" t="s">
        <v>18</v>
      </c>
      <c r="F5" s="21">
        <v>1991</v>
      </c>
      <c r="G5" s="21" t="s">
        <v>19</v>
      </c>
      <c r="H5" s="22" t="s">
        <v>24</v>
      </c>
      <c r="I5" s="22"/>
      <c r="J5" s="21" t="s">
        <v>21</v>
      </c>
      <c r="K5" s="21">
        <v>5</v>
      </c>
      <c r="L5" s="23">
        <v>1.4091435185185186E-2</v>
      </c>
      <c r="M5" s="16">
        <v>2</v>
      </c>
      <c r="N5" s="16">
        <v>2</v>
      </c>
    </row>
    <row r="6" spans="1:14" x14ac:dyDescent="0.25">
      <c r="A6" s="16">
        <v>3</v>
      </c>
      <c r="B6" s="17">
        <v>125</v>
      </c>
      <c r="C6" s="18" t="s">
        <v>25</v>
      </c>
      <c r="D6" s="19" t="s">
        <v>26</v>
      </c>
      <c r="E6" s="20" t="s">
        <v>18</v>
      </c>
      <c r="F6" s="21">
        <v>1991</v>
      </c>
      <c r="G6" s="21" t="s">
        <v>19</v>
      </c>
      <c r="H6" s="22" t="s">
        <v>27</v>
      </c>
      <c r="I6" s="22" t="s">
        <v>28</v>
      </c>
      <c r="J6" s="21" t="s">
        <v>21</v>
      </c>
      <c r="K6" s="21">
        <v>5</v>
      </c>
      <c r="L6" s="23">
        <v>1.4166666666666666E-2</v>
      </c>
      <c r="M6" s="16">
        <v>3</v>
      </c>
      <c r="N6" s="16">
        <v>3</v>
      </c>
    </row>
    <row r="7" spans="1:14" x14ac:dyDescent="0.25">
      <c r="A7" s="16">
        <v>4</v>
      </c>
      <c r="B7" s="17">
        <v>124</v>
      </c>
      <c r="C7" s="18" t="s">
        <v>29</v>
      </c>
      <c r="D7" s="19" t="s">
        <v>30</v>
      </c>
      <c r="E7" s="20" t="s">
        <v>31</v>
      </c>
      <c r="F7" s="21">
        <v>1998</v>
      </c>
      <c r="G7" s="21" t="s">
        <v>19</v>
      </c>
      <c r="H7" s="22" t="s">
        <v>27</v>
      </c>
      <c r="I7" s="22" t="s">
        <v>28</v>
      </c>
      <c r="J7" s="21" t="s">
        <v>32</v>
      </c>
      <c r="K7" s="21">
        <v>5</v>
      </c>
      <c r="L7" s="23">
        <v>1.4677083333333334E-2</v>
      </c>
      <c r="M7" s="16">
        <v>1</v>
      </c>
      <c r="N7" s="16">
        <v>1</v>
      </c>
    </row>
    <row r="8" spans="1:14" x14ac:dyDescent="0.25">
      <c r="A8" s="16">
        <v>5</v>
      </c>
      <c r="B8" s="17">
        <v>111</v>
      </c>
      <c r="C8" s="18" t="s">
        <v>33</v>
      </c>
      <c r="D8" s="19" t="s">
        <v>34</v>
      </c>
      <c r="E8" s="20" t="s">
        <v>18</v>
      </c>
      <c r="F8" s="21">
        <v>1991</v>
      </c>
      <c r="G8" s="21" t="s">
        <v>19</v>
      </c>
      <c r="H8" s="22" t="s">
        <v>35</v>
      </c>
      <c r="I8" s="22"/>
      <c r="J8" s="21" t="s">
        <v>21</v>
      </c>
      <c r="K8" s="21">
        <v>5</v>
      </c>
      <c r="L8" s="23">
        <v>1.4869212962962961E-2</v>
      </c>
      <c r="M8" s="16">
        <v>4</v>
      </c>
      <c r="N8" s="16">
        <v>4</v>
      </c>
    </row>
    <row r="9" spans="1:14" x14ac:dyDescent="0.25">
      <c r="A9" s="16">
        <v>6</v>
      </c>
      <c r="B9" s="17">
        <v>234</v>
      </c>
      <c r="C9" s="18" t="s">
        <v>36</v>
      </c>
      <c r="D9" s="19" t="s">
        <v>37</v>
      </c>
      <c r="E9" s="20" t="s">
        <v>18</v>
      </c>
      <c r="F9" s="21">
        <v>1990</v>
      </c>
      <c r="G9" s="21" t="s">
        <v>19</v>
      </c>
      <c r="H9" s="22" t="s">
        <v>38</v>
      </c>
      <c r="I9" s="22" t="s">
        <v>39</v>
      </c>
      <c r="J9" s="21" t="s">
        <v>21</v>
      </c>
      <c r="K9" s="21">
        <v>5</v>
      </c>
      <c r="L9" s="23">
        <v>1.5105324074074071E-2</v>
      </c>
      <c r="M9" s="16">
        <v>5</v>
      </c>
      <c r="N9" s="16">
        <v>5</v>
      </c>
    </row>
    <row r="10" spans="1:14" x14ac:dyDescent="0.25">
      <c r="A10" s="16">
        <v>7</v>
      </c>
      <c r="B10" s="17">
        <v>219</v>
      </c>
      <c r="C10" s="18" t="s">
        <v>40</v>
      </c>
      <c r="D10" s="19" t="s">
        <v>41</v>
      </c>
      <c r="E10" s="20" t="s">
        <v>18</v>
      </c>
      <c r="F10" s="21">
        <v>1988</v>
      </c>
      <c r="G10" s="21" t="s">
        <v>19</v>
      </c>
      <c r="H10" s="22" t="s">
        <v>42</v>
      </c>
      <c r="I10" s="22" t="s">
        <v>28</v>
      </c>
      <c r="J10" s="21" t="s">
        <v>21</v>
      </c>
      <c r="K10" s="21">
        <v>5</v>
      </c>
      <c r="L10" s="23">
        <v>1.5116898148148148E-2</v>
      </c>
      <c r="M10" s="16">
        <v>6</v>
      </c>
      <c r="N10" s="16">
        <v>6</v>
      </c>
    </row>
    <row r="11" spans="1:14" x14ac:dyDescent="0.25">
      <c r="A11" s="16">
        <v>8</v>
      </c>
      <c r="B11" s="17">
        <v>216</v>
      </c>
      <c r="C11" s="18" t="s">
        <v>43</v>
      </c>
      <c r="D11" s="19" t="s">
        <v>44</v>
      </c>
      <c r="E11" s="20" t="s">
        <v>31</v>
      </c>
      <c r="F11" s="21">
        <v>1987</v>
      </c>
      <c r="G11" s="21" t="s">
        <v>19</v>
      </c>
      <c r="H11" s="22" t="s">
        <v>45</v>
      </c>
      <c r="I11" s="22" t="s">
        <v>46</v>
      </c>
      <c r="J11" s="21" t="s">
        <v>32</v>
      </c>
      <c r="K11" s="21">
        <v>5</v>
      </c>
      <c r="L11" s="23">
        <v>1.5221064814814814E-2</v>
      </c>
      <c r="M11" s="16">
        <v>2</v>
      </c>
      <c r="N11" s="16">
        <v>2</v>
      </c>
    </row>
    <row r="12" spans="1:14" x14ac:dyDescent="0.25">
      <c r="A12" s="16">
        <v>9</v>
      </c>
      <c r="B12" s="17">
        <v>153</v>
      </c>
      <c r="C12" s="18" t="s">
        <v>36</v>
      </c>
      <c r="D12" s="19" t="s">
        <v>47</v>
      </c>
      <c r="E12" s="20" t="s">
        <v>18</v>
      </c>
      <c r="F12" s="21">
        <v>2004</v>
      </c>
      <c r="G12" s="21" t="s">
        <v>19</v>
      </c>
      <c r="H12" s="22" t="s">
        <v>48</v>
      </c>
      <c r="I12" s="22" t="s">
        <v>49</v>
      </c>
      <c r="J12" s="21" t="s">
        <v>50</v>
      </c>
      <c r="K12" s="21">
        <v>5</v>
      </c>
      <c r="L12" s="23">
        <v>1.5527777777777777E-2</v>
      </c>
      <c r="M12" s="16">
        <v>1</v>
      </c>
      <c r="N12" s="16">
        <v>7</v>
      </c>
    </row>
    <row r="13" spans="1:14" x14ac:dyDescent="0.25">
      <c r="A13" s="16">
        <v>10</v>
      </c>
      <c r="B13" s="17">
        <v>175</v>
      </c>
      <c r="C13" s="18" t="s">
        <v>36</v>
      </c>
      <c r="D13" s="19" t="s">
        <v>51</v>
      </c>
      <c r="E13" s="20" t="s">
        <v>18</v>
      </c>
      <c r="F13" s="21">
        <v>2008</v>
      </c>
      <c r="G13" s="21" t="s">
        <v>19</v>
      </c>
      <c r="H13" s="22" t="s">
        <v>27</v>
      </c>
      <c r="I13" s="22"/>
      <c r="J13" s="21" t="s">
        <v>52</v>
      </c>
      <c r="K13" s="21">
        <v>5</v>
      </c>
      <c r="L13" s="23">
        <v>1.6135416666666666E-2</v>
      </c>
      <c r="M13" s="16">
        <v>1</v>
      </c>
      <c r="N13" s="16">
        <v>8</v>
      </c>
    </row>
    <row r="14" spans="1:14" x14ac:dyDescent="0.25">
      <c r="A14" s="16">
        <v>11</v>
      </c>
      <c r="B14" s="17">
        <v>220</v>
      </c>
      <c r="C14" s="18" t="s">
        <v>53</v>
      </c>
      <c r="D14" s="19" t="s">
        <v>54</v>
      </c>
      <c r="E14" s="20" t="s">
        <v>18</v>
      </c>
      <c r="F14" s="21">
        <v>1989</v>
      </c>
      <c r="G14" s="21" t="s">
        <v>19</v>
      </c>
      <c r="H14" s="22" t="s">
        <v>27</v>
      </c>
      <c r="I14" s="22"/>
      <c r="J14" s="21" t="s">
        <v>21</v>
      </c>
      <c r="K14" s="21">
        <v>5</v>
      </c>
      <c r="L14" s="23">
        <v>1.6174768518518519E-2</v>
      </c>
      <c r="M14" s="16">
        <v>7</v>
      </c>
      <c r="N14" s="16">
        <v>9</v>
      </c>
    </row>
    <row r="15" spans="1:14" x14ac:dyDescent="0.25">
      <c r="A15" s="16">
        <v>12</v>
      </c>
      <c r="B15" s="17">
        <v>144</v>
      </c>
      <c r="C15" s="18" t="s">
        <v>55</v>
      </c>
      <c r="D15" s="19" t="s">
        <v>56</v>
      </c>
      <c r="E15" s="20" t="s">
        <v>18</v>
      </c>
      <c r="F15" s="21">
        <v>1945</v>
      </c>
      <c r="G15" s="21" t="s">
        <v>19</v>
      </c>
      <c r="H15" s="22" t="s">
        <v>45</v>
      </c>
      <c r="I15" s="22" t="s">
        <v>57</v>
      </c>
      <c r="J15" s="21" t="s">
        <v>58</v>
      </c>
      <c r="K15" s="21">
        <v>5</v>
      </c>
      <c r="L15" s="23">
        <v>1.6593750000000001E-2</v>
      </c>
      <c r="M15" s="16">
        <v>1</v>
      </c>
      <c r="N15" s="16">
        <v>10</v>
      </c>
    </row>
    <row r="16" spans="1:14" x14ac:dyDescent="0.25">
      <c r="A16" s="16">
        <v>13</v>
      </c>
      <c r="B16" s="17">
        <v>152</v>
      </c>
      <c r="C16" s="18" t="s">
        <v>59</v>
      </c>
      <c r="D16" s="19" t="s">
        <v>60</v>
      </c>
      <c r="E16" s="20" t="s">
        <v>31</v>
      </c>
      <c r="F16" s="21">
        <v>2005</v>
      </c>
      <c r="G16" s="21" t="s">
        <v>19</v>
      </c>
      <c r="H16" s="22" t="s">
        <v>48</v>
      </c>
      <c r="I16" s="22" t="s">
        <v>49</v>
      </c>
      <c r="J16" s="21" t="s">
        <v>61</v>
      </c>
      <c r="K16" s="21">
        <v>5</v>
      </c>
      <c r="L16" s="23">
        <v>1.6625000000000001E-2</v>
      </c>
      <c r="M16" s="16">
        <v>1</v>
      </c>
      <c r="N16" s="16">
        <v>3</v>
      </c>
    </row>
    <row r="17" spans="1:14" x14ac:dyDescent="0.25">
      <c r="A17" s="16">
        <v>14</v>
      </c>
      <c r="B17" s="17">
        <v>126</v>
      </c>
      <c r="C17" s="18" t="s">
        <v>33</v>
      </c>
      <c r="D17" s="19" t="s">
        <v>62</v>
      </c>
      <c r="E17" s="20" t="s">
        <v>18</v>
      </c>
      <c r="F17" s="21">
        <v>1994</v>
      </c>
      <c r="G17" s="21" t="s">
        <v>19</v>
      </c>
      <c r="H17" s="22" t="s">
        <v>27</v>
      </c>
      <c r="I17" s="22" t="s">
        <v>63</v>
      </c>
      <c r="J17" s="21" t="s">
        <v>21</v>
      </c>
      <c r="K17" s="21">
        <v>5</v>
      </c>
      <c r="L17" s="23">
        <v>1.7252314814814814E-2</v>
      </c>
      <c r="M17" s="16">
        <v>8</v>
      </c>
      <c r="N17" s="16">
        <v>11</v>
      </c>
    </row>
    <row r="18" spans="1:14" x14ac:dyDescent="0.25">
      <c r="A18" s="16">
        <v>15</v>
      </c>
      <c r="B18" s="17">
        <v>103</v>
      </c>
      <c r="C18" s="18" t="s">
        <v>64</v>
      </c>
      <c r="D18" s="19" t="s">
        <v>65</v>
      </c>
      <c r="E18" s="20" t="s">
        <v>18</v>
      </c>
      <c r="F18" s="21">
        <v>1949</v>
      </c>
      <c r="G18" s="21" t="s">
        <v>19</v>
      </c>
      <c r="H18" s="22" t="s">
        <v>38</v>
      </c>
      <c r="I18" s="22" t="s">
        <v>66</v>
      </c>
      <c r="J18" s="21" t="s">
        <v>58</v>
      </c>
      <c r="K18" s="21">
        <v>5</v>
      </c>
      <c r="L18" s="23">
        <v>1.7526620370370369E-2</v>
      </c>
      <c r="M18" s="16">
        <v>2</v>
      </c>
      <c r="N18" s="16">
        <v>12</v>
      </c>
    </row>
    <row r="19" spans="1:14" x14ac:dyDescent="0.25">
      <c r="A19" s="16">
        <v>16</v>
      </c>
      <c r="B19" s="17">
        <v>235</v>
      </c>
      <c r="C19" s="18" t="s">
        <v>67</v>
      </c>
      <c r="D19" s="19" t="s">
        <v>68</v>
      </c>
      <c r="E19" s="20" t="s">
        <v>31</v>
      </c>
      <c r="F19" s="21">
        <v>1989</v>
      </c>
      <c r="G19" s="21" t="s">
        <v>19</v>
      </c>
      <c r="H19" s="22" t="s">
        <v>38</v>
      </c>
      <c r="I19" s="22" t="s">
        <v>39</v>
      </c>
      <c r="J19" s="21" t="s">
        <v>32</v>
      </c>
      <c r="K19" s="21">
        <v>5</v>
      </c>
      <c r="L19" s="23">
        <v>1.8965277777777779E-2</v>
      </c>
      <c r="M19" s="16">
        <v>3</v>
      </c>
      <c r="N19" s="16">
        <v>4</v>
      </c>
    </row>
    <row r="20" spans="1:14" x14ac:dyDescent="0.25">
      <c r="A20" s="16">
        <v>17</v>
      </c>
      <c r="B20" s="17">
        <v>172</v>
      </c>
      <c r="C20" s="18" t="s">
        <v>69</v>
      </c>
      <c r="D20" s="19" t="s">
        <v>70</v>
      </c>
      <c r="E20" s="20" t="s">
        <v>31</v>
      </c>
      <c r="F20" s="21">
        <v>1978</v>
      </c>
      <c r="G20" s="21" t="s">
        <v>19</v>
      </c>
      <c r="H20" s="22" t="s">
        <v>71</v>
      </c>
      <c r="I20" s="22" t="s">
        <v>72</v>
      </c>
      <c r="J20" s="21" t="s">
        <v>32</v>
      </c>
      <c r="K20" s="21">
        <v>5</v>
      </c>
      <c r="L20" s="23">
        <v>1.9534722222222221E-2</v>
      </c>
      <c r="M20" s="16">
        <v>4</v>
      </c>
      <c r="N20" s="16">
        <v>5</v>
      </c>
    </row>
    <row r="21" spans="1:14" x14ac:dyDescent="0.25">
      <c r="A21" s="16">
        <v>18</v>
      </c>
      <c r="B21" s="17">
        <v>127</v>
      </c>
      <c r="C21" s="18" t="s">
        <v>73</v>
      </c>
      <c r="D21" s="19" t="s">
        <v>74</v>
      </c>
      <c r="E21" s="20" t="s">
        <v>31</v>
      </c>
      <c r="F21" s="21">
        <v>1998</v>
      </c>
      <c r="G21" s="21" t="s">
        <v>19</v>
      </c>
      <c r="H21" s="22" t="s">
        <v>27</v>
      </c>
      <c r="I21" s="22" t="s">
        <v>63</v>
      </c>
      <c r="J21" s="21" t="s">
        <v>32</v>
      </c>
      <c r="K21" s="21">
        <v>5</v>
      </c>
      <c r="L21" s="23">
        <v>1.9844907407407408E-2</v>
      </c>
      <c r="M21" s="16">
        <v>5</v>
      </c>
      <c r="N21" s="16">
        <v>6</v>
      </c>
    </row>
    <row r="22" spans="1:14" x14ac:dyDescent="0.25">
      <c r="A22" s="16">
        <v>19</v>
      </c>
      <c r="B22" s="17">
        <v>114</v>
      </c>
      <c r="C22" s="18" t="s">
        <v>75</v>
      </c>
      <c r="D22" s="19" t="s">
        <v>76</v>
      </c>
      <c r="E22" s="20" t="s">
        <v>18</v>
      </c>
      <c r="F22" s="21">
        <v>1983</v>
      </c>
      <c r="G22" s="21" t="s">
        <v>19</v>
      </c>
      <c r="H22" s="22" t="s">
        <v>77</v>
      </c>
      <c r="I22" s="22"/>
      <c r="J22" s="21" t="s">
        <v>21</v>
      </c>
      <c r="K22" s="21">
        <v>5</v>
      </c>
      <c r="L22" s="23">
        <v>2.0081018518518519E-2</v>
      </c>
      <c r="M22" s="16">
        <v>9</v>
      </c>
      <c r="N22" s="16">
        <v>13</v>
      </c>
    </row>
    <row r="23" spans="1:14" x14ac:dyDescent="0.25">
      <c r="A23" s="16">
        <v>20</v>
      </c>
      <c r="B23" s="17">
        <v>157</v>
      </c>
      <c r="C23" s="18" t="s">
        <v>78</v>
      </c>
      <c r="D23" s="19" t="s">
        <v>79</v>
      </c>
      <c r="E23" s="20" t="s">
        <v>31</v>
      </c>
      <c r="F23" s="21">
        <v>1963</v>
      </c>
      <c r="G23" s="21" t="s">
        <v>19</v>
      </c>
      <c r="H23" s="22" t="s">
        <v>24</v>
      </c>
      <c r="I23" s="22" t="s">
        <v>80</v>
      </c>
      <c r="J23" s="21" t="s">
        <v>32</v>
      </c>
      <c r="K23" s="21">
        <v>5</v>
      </c>
      <c r="L23" s="23">
        <v>2.0144675925925924E-2</v>
      </c>
      <c r="M23" s="16">
        <v>6</v>
      </c>
      <c r="N23" s="16">
        <v>7</v>
      </c>
    </row>
    <row r="24" spans="1:14" x14ac:dyDescent="0.25">
      <c r="A24" s="16">
        <v>21</v>
      </c>
      <c r="B24" s="17">
        <v>105</v>
      </c>
      <c r="C24" s="18" t="s">
        <v>81</v>
      </c>
      <c r="D24" s="19" t="s">
        <v>82</v>
      </c>
      <c r="E24" s="20" t="s">
        <v>18</v>
      </c>
      <c r="F24" s="21">
        <v>1945</v>
      </c>
      <c r="G24" s="21" t="s">
        <v>19</v>
      </c>
      <c r="H24" s="22" t="s">
        <v>38</v>
      </c>
      <c r="I24" s="22" t="s">
        <v>83</v>
      </c>
      <c r="J24" s="21" t="s">
        <v>58</v>
      </c>
      <c r="K24" s="21">
        <v>5</v>
      </c>
      <c r="L24" s="23">
        <v>2.0152777777777776E-2</v>
      </c>
      <c r="M24" s="16">
        <v>3</v>
      </c>
      <c r="N24" s="16">
        <v>14</v>
      </c>
    </row>
    <row r="25" spans="1:14" x14ac:dyDescent="0.25">
      <c r="A25" s="16">
        <v>22</v>
      </c>
      <c r="B25" s="17">
        <v>102</v>
      </c>
      <c r="C25" s="18" t="s">
        <v>84</v>
      </c>
      <c r="D25" s="19" t="s">
        <v>85</v>
      </c>
      <c r="E25" s="20" t="s">
        <v>18</v>
      </c>
      <c r="F25" s="21">
        <v>1983</v>
      </c>
      <c r="G25" s="21" t="s">
        <v>19</v>
      </c>
      <c r="H25" s="22" t="s">
        <v>35</v>
      </c>
      <c r="I25" s="22"/>
      <c r="J25" s="21" t="s">
        <v>21</v>
      </c>
      <c r="K25" s="21">
        <v>5</v>
      </c>
      <c r="L25" s="23">
        <v>2.0192129629629633E-2</v>
      </c>
      <c r="M25" s="16">
        <v>10</v>
      </c>
      <c r="N25" s="16">
        <v>15</v>
      </c>
    </row>
    <row r="26" spans="1:14" x14ac:dyDescent="0.25">
      <c r="A26" s="16">
        <v>23</v>
      </c>
      <c r="B26" s="17">
        <v>224</v>
      </c>
      <c r="C26" s="18" t="s">
        <v>86</v>
      </c>
      <c r="D26" s="19" t="s">
        <v>87</v>
      </c>
      <c r="E26" s="20" t="s">
        <v>31</v>
      </c>
      <c r="F26" s="21">
        <v>1980</v>
      </c>
      <c r="G26" s="21" t="s">
        <v>19</v>
      </c>
      <c r="H26" s="22" t="s">
        <v>20</v>
      </c>
      <c r="I26" s="22"/>
      <c r="J26" s="21" t="s">
        <v>88</v>
      </c>
      <c r="K26" s="21">
        <v>5</v>
      </c>
      <c r="L26" s="23">
        <v>2.0340277777777777E-2</v>
      </c>
      <c r="M26" s="16">
        <v>1</v>
      </c>
      <c r="N26" s="16">
        <v>8</v>
      </c>
    </row>
    <row r="27" spans="1:14" x14ac:dyDescent="0.25">
      <c r="A27" s="16">
        <v>24</v>
      </c>
      <c r="B27" s="17">
        <v>217</v>
      </c>
      <c r="C27" s="18" t="s">
        <v>89</v>
      </c>
      <c r="D27" s="19" t="s">
        <v>90</v>
      </c>
      <c r="E27" s="20" t="s">
        <v>31</v>
      </c>
      <c r="F27" s="21">
        <v>1976</v>
      </c>
      <c r="G27" s="21" t="s">
        <v>19</v>
      </c>
      <c r="H27" s="22" t="s">
        <v>91</v>
      </c>
      <c r="I27" s="22"/>
      <c r="J27" s="21" t="s">
        <v>88</v>
      </c>
      <c r="K27" s="21">
        <v>5</v>
      </c>
      <c r="L27" s="23">
        <v>2.0591435185185185E-2</v>
      </c>
      <c r="M27" s="16">
        <v>2</v>
      </c>
      <c r="N27" s="16">
        <v>9</v>
      </c>
    </row>
    <row r="28" spans="1:14" x14ac:dyDescent="0.25">
      <c r="A28" s="16">
        <v>25</v>
      </c>
      <c r="B28" s="17">
        <v>218</v>
      </c>
      <c r="C28" s="18" t="s">
        <v>92</v>
      </c>
      <c r="D28" s="19" t="s">
        <v>93</v>
      </c>
      <c r="E28" s="20" t="s">
        <v>18</v>
      </c>
      <c r="F28" s="21">
        <v>1972</v>
      </c>
      <c r="G28" s="21" t="s">
        <v>19</v>
      </c>
      <c r="H28" s="22" t="s">
        <v>91</v>
      </c>
      <c r="I28" s="22"/>
      <c r="J28" s="21" t="s">
        <v>88</v>
      </c>
      <c r="K28" s="21">
        <v>5</v>
      </c>
      <c r="L28" s="23">
        <v>2.0594907407407406E-2</v>
      </c>
      <c r="M28" s="16">
        <v>3</v>
      </c>
      <c r="N28" s="16">
        <v>16</v>
      </c>
    </row>
    <row r="29" spans="1:14" x14ac:dyDescent="0.25">
      <c r="A29" s="16">
        <v>26</v>
      </c>
      <c r="B29" s="17">
        <v>123</v>
      </c>
      <c r="C29" s="18" t="s">
        <v>94</v>
      </c>
      <c r="D29" s="19" t="s">
        <v>95</v>
      </c>
      <c r="E29" s="20" t="s">
        <v>18</v>
      </c>
      <c r="F29" s="21">
        <v>1945</v>
      </c>
      <c r="G29" s="21" t="s">
        <v>19</v>
      </c>
      <c r="H29" s="22" t="s">
        <v>96</v>
      </c>
      <c r="I29" s="22" t="s">
        <v>97</v>
      </c>
      <c r="J29" s="21" t="s">
        <v>58</v>
      </c>
      <c r="K29" s="21">
        <v>5</v>
      </c>
      <c r="L29" s="23">
        <v>2.0851851851851854E-2</v>
      </c>
      <c r="M29" s="16">
        <v>4</v>
      </c>
      <c r="N29" s="16">
        <v>17</v>
      </c>
    </row>
    <row r="30" spans="1:14" x14ac:dyDescent="0.25">
      <c r="A30" s="16">
        <v>27</v>
      </c>
      <c r="B30" s="17">
        <v>214</v>
      </c>
      <c r="C30" s="18" t="s">
        <v>98</v>
      </c>
      <c r="D30" s="19" t="s">
        <v>99</v>
      </c>
      <c r="E30" s="20" t="s">
        <v>18</v>
      </c>
      <c r="F30" s="21">
        <v>1995</v>
      </c>
      <c r="G30" s="21" t="s">
        <v>19</v>
      </c>
      <c r="H30" s="22" t="s">
        <v>38</v>
      </c>
      <c r="I30" s="22" t="s">
        <v>100</v>
      </c>
      <c r="J30" s="21" t="s">
        <v>88</v>
      </c>
      <c r="K30" s="21">
        <v>5</v>
      </c>
      <c r="L30" s="23">
        <v>2.1951388888888892E-2</v>
      </c>
      <c r="M30" s="16">
        <v>4</v>
      </c>
      <c r="N30" s="16">
        <v>18</v>
      </c>
    </row>
    <row r="31" spans="1:14" x14ac:dyDescent="0.25">
      <c r="A31" s="16">
        <v>28</v>
      </c>
      <c r="B31" s="17">
        <v>166</v>
      </c>
      <c r="C31" s="18" t="s">
        <v>101</v>
      </c>
      <c r="D31" s="19" t="s">
        <v>102</v>
      </c>
      <c r="E31" s="20" t="s">
        <v>31</v>
      </c>
      <c r="F31" s="21">
        <v>1945</v>
      </c>
      <c r="G31" s="21" t="s">
        <v>19</v>
      </c>
      <c r="H31" s="22" t="s">
        <v>45</v>
      </c>
      <c r="I31" s="22" t="s">
        <v>57</v>
      </c>
      <c r="J31" s="21" t="s">
        <v>103</v>
      </c>
      <c r="K31" s="21">
        <v>5</v>
      </c>
      <c r="L31" s="23">
        <v>2.2511574074074073E-2</v>
      </c>
      <c r="M31" s="16">
        <v>1</v>
      </c>
      <c r="N31" s="16">
        <v>10</v>
      </c>
    </row>
    <row r="32" spans="1:14" x14ac:dyDescent="0.25">
      <c r="A32" s="16">
        <v>29</v>
      </c>
      <c r="B32" s="17">
        <v>107</v>
      </c>
      <c r="C32" s="18" t="s">
        <v>104</v>
      </c>
      <c r="D32" s="19" t="s">
        <v>105</v>
      </c>
      <c r="E32" s="20" t="s">
        <v>31</v>
      </c>
      <c r="F32" s="21">
        <v>2014</v>
      </c>
      <c r="G32" s="21" t="s">
        <v>19</v>
      </c>
      <c r="H32" s="22" t="s">
        <v>106</v>
      </c>
      <c r="I32" s="22"/>
      <c r="J32" s="21" t="s">
        <v>61</v>
      </c>
      <c r="K32" s="21">
        <v>5</v>
      </c>
      <c r="L32" s="23">
        <v>2.6656249999999996E-2</v>
      </c>
      <c r="M32" s="16">
        <v>2</v>
      </c>
      <c r="N32" s="16">
        <v>11</v>
      </c>
    </row>
    <row r="33" spans="1:14" x14ac:dyDescent="0.25">
      <c r="A33" s="16">
        <v>30</v>
      </c>
      <c r="B33" s="17">
        <v>110</v>
      </c>
      <c r="C33" s="18" t="s">
        <v>107</v>
      </c>
      <c r="D33" s="19" t="s">
        <v>108</v>
      </c>
      <c r="E33" s="20" t="s">
        <v>31</v>
      </c>
      <c r="F33" s="21">
        <v>2003</v>
      </c>
      <c r="G33" s="21" t="s">
        <v>19</v>
      </c>
      <c r="H33" s="22" t="s">
        <v>109</v>
      </c>
      <c r="I33" s="22"/>
      <c r="J33" s="21" t="s">
        <v>110</v>
      </c>
      <c r="K33" s="21">
        <v>5</v>
      </c>
      <c r="L33" s="23">
        <v>2.6662037037037036E-2</v>
      </c>
      <c r="M33" s="16">
        <v>1</v>
      </c>
      <c r="N33" s="16">
        <v>12</v>
      </c>
    </row>
    <row r="34" spans="1:14" x14ac:dyDescent="0.25">
      <c r="A34" s="16">
        <v>31</v>
      </c>
      <c r="B34" s="17">
        <v>142</v>
      </c>
      <c r="C34" s="18" t="s">
        <v>111</v>
      </c>
      <c r="D34" s="19" t="s">
        <v>112</v>
      </c>
      <c r="E34" s="20" t="s">
        <v>18</v>
      </c>
      <c r="F34" s="21">
        <v>1983</v>
      </c>
      <c r="G34" s="21" t="s">
        <v>19</v>
      </c>
      <c r="H34" s="22" t="s">
        <v>45</v>
      </c>
      <c r="I34" s="22"/>
      <c r="J34" s="21" t="s">
        <v>21</v>
      </c>
      <c r="K34" s="21">
        <v>5</v>
      </c>
      <c r="L34" s="23">
        <v>3.5320601851851853E-2</v>
      </c>
      <c r="M34" s="16">
        <v>11</v>
      </c>
      <c r="N34" s="16">
        <v>19</v>
      </c>
    </row>
    <row r="35" spans="1:14" x14ac:dyDescent="0.25">
      <c r="A35" s="16">
        <v>32</v>
      </c>
      <c r="B35" s="17">
        <v>233</v>
      </c>
      <c r="C35" s="18" t="s">
        <v>113</v>
      </c>
      <c r="D35" s="19" t="s">
        <v>114</v>
      </c>
      <c r="E35" s="20" t="s">
        <v>18</v>
      </c>
      <c r="F35" s="21">
        <v>1957</v>
      </c>
      <c r="G35" s="21" t="s">
        <v>19</v>
      </c>
      <c r="H35" s="22" t="s">
        <v>45</v>
      </c>
      <c r="I35" s="22" t="s">
        <v>57</v>
      </c>
      <c r="J35" s="21" t="s">
        <v>21</v>
      </c>
      <c r="K35" s="21">
        <v>5</v>
      </c>
      <c r="L35" s="23">
        <v>3.5944444444444439E-2</v>
      </c>
      <c r="M35" s="16">
        <v>12</v>
      </c>
      <c r="N35" s="16">
        <v>20</v>
      </c>
    </row>
  </sheetData>
  <mergeCells count="1">
    <mergeCell ref="A1:I1"/>
  </mergeCells>
  <conditionalFormatting sqref="E4:E35">
    <cfRule type="cellIs" dxfId="37" priority="7" stopIfTrue="1" operator="equal">
      <formula>"m"</formula>
    </cfRule>
  </conditionalFormatting>
  <conditionalFormatting sqref="M4:N35">
    <cfRule type="cellIs" dxfId="36" priority="4" operator="equal">
      <formula>3</formula>
    </cfRule>
    <cfRule type="cellIs" dxfId="35" priority="5" operator="equal">
      <formula>2</formula>
    </cfRule>
    <cfRule type="cellIs" dxfId="34" priority="6" operator="equal">
      <formula>1</formula>
    </cfRule>
  </conditionalFormatting>
  <conditionalFormatting sqref="L4:L35">
    <cfRule type="cellIs" dxfId="33" priority="3" stopIfTrue="1" operator="greaterThan">
      <formula>0</formula>
    </cfRule>
  </conditionalFormatting>
  <conditionalFormatting sqref="L3:L35">
    <cfRule type="cellIs" dxfId="32" priority="2" operator="lessThan">
      <formula>0.0416666666666667</formula>
    </cfRule>
  </conditionalFormatting>
  <conditionalFormatting sqref="B4:B35">
    <cfRule type="duplicateValues" dxfId="31" priority="1" stopIfTrue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opLeftCell="A37" workbookViewId="0">
      <selection activeCell="I18" sqref="I18"/>
    </sheetView>
  </sheetViews>
  <sheetFormatPr defaultRowHeight="15" x14ac:dyDescent="0.25"/>
  <cols>
    <col min="1" max="1" width="5" bestFit="1" customWidth="1"/>
    <col min="2" max="2" width="6" customWidth="1"/>
    <col min="4" max="4" width="16.140625" bestFit="1" customWidth="1"/>
    <col min="5" max="5" width="4.85546875" bestFit="1" customWidth="1"/>
    <col min="6" max="6" width="12" bestFit="1" customWidth="1"/>
    <col min="7" max="7" width="4.7109375" bestFit="1" customWidth="1"/>
    <col min="8" max="8" width="13.7109375" customWidth="1"/>
    <col min="9" max="9" width="33.140625" bestFit="1" customWidth="1"/>
    <col min="10" max="10" width="13.85546875" bestFit="1" customWidth="1"/>
    <col min="11" max="11" width="7.42578125" bestFit="1" customWidth="1"/>
    <col min="13" max="13" width="7.42578125" customWidth="1"/>
    <col min="14" max="14" width="8.42578125" customWidth="1"/>
  </cols>
  <sheetData>
    <row r="1" spans="1:14" ht="18.75" x14ac:dyDescent="0.25">
      <c r="A1" s="24" t="str">
        <f>[1]Sarasas!A1</f>
        <v>Festivalio „Sportas visiems“ bėgimo varžybos 2021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5"/>
      <c r="M1" s="6"/>
      <c r="N1" s="5" t="str">
        <f>[1]Sarasas!I1</f>
        <v>2021 m. rugsėjo mėn. 19 d.</v>
      </c>
    </row>
    <row r="2" spans="1:14" x14ac:dyDescent="0.25">
      <c r="A2" s="1" t="s">
        <v>116</v>
      </c>
      <c r="B2" s="7"/>
      <c r="C2" s="2"/>
      <c r="D2" s="8"/>
      <c r="E2" s="3"/>
      <c r="F2" s="3"/>
      <c r="G2" s="3"/>
      <c r="H2" s="4"/>
      <c r="I2" s="4"/>
      <c r="J2" s="3"/>
      <c r="K2" s="3"/>
      <c r="L2" s="9"/>
      <c r="M2" s="6"/>
      <c r="N2" s="6"/>
    </row>
    <row r="3" spans="1:14" ht="22.5" x14ac:dyDescent="0.25">
      <c r="A3" s="10" t="s">
        <v>0</v>
      </c>
      <c r="B3" s="11" t="s">
        <v>1</v>
      </c>
      <c r="C3" s="12" t="s">
        <v>2</v>
      </c>
      <c r="D3" s="13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4" t="s">
        <v>11</v>
      </c>
      <c r="M3" s="15" t="s">
        <v>12</v>
      </c>
      <c r="N3" s="15" t="s">
        <v>13</v>
      </c>
    </row>
    <row r="4" spans="1:14" x14ac:dyDescent="0.25">
      <c r="A4" s="16">
        <v>1</v>
      </c>
      <c r="B4" s="17">
        <v>160</v>
      </c>
      <c r="C4" s="18" t="str">
        <f t="shared" ref="C4" si="0">IF(ISBLANK(B4),"",VLOOKUP(B4,dalyviai,2,FALSE))</f>
        <v>Mantas</v>
      </c>
      <c r="D4" s="19" t="str">
        <f t="shared" ref="D4" si="1">IF(ISBLANK(B4),"",VLOOKUP(B4,dalyviai,3,FALSE))</f>
        <v>Baranauskas</v>
      </c>
      <c r="E4" s="20" t="str">
        <f t="shared" ref="E4:E35" si="2">IF(ISBLANK(B4),"",VLOOKUP(B4,dalyviai,4,FALSE))</f>
        <v>V</v>
      </c>
      <c r="F4" s="21">
        <f t="shared" ref="F4" si="3">IF(ISBLANK(B4),"",VLOOKUP(B4,dalyviai,5,FALSE))</f>
        <v>1988</v>
      </c>
      <c r="G4" s="21" t="str">
        <f t="shared" ref="G4:G53" si="4">IF(ISBLANK(B4),"",VLOOKUP(B4,dalyviai,6,FALSE))</f>
        <v>LTU</v>
      </c>
      <c r="H4" s="22" t="str">
        <f t="shared" ref="H4:H15" si="5">IF(ISBLANK(B4),"",VLOOKUP(B4,dalyviai,7,FALSE))</f>
        <v>Klaipėda</v>
      </c>
      <c r="I4" s="22"/>
      <c r="J4" s="21" t="str">
        <f t="shared" ref="J4:J53" si="6">IF(ISBLANK(B4),"",VLOOKUP(B4,dalyviai,11,FALSE))</f>
        <v>V-b/k</v>
      </c>
      <c r="K4" s="21">
        <f t="shared" ref="K4:K35" si="7">IF(ISBLANK(B4),"",VLOOKUP(B4,dalyviai,9,FALSE))</f>
        <v>1</v>
      </c>
      <c r="L4" s="23">
        <f>[1]Laikai!B1+R4</f>
        <v>2.3414351851851851E-3</v>
      </c>
      <c r="M4" s="16">
        <v>1</v>
      </c>
      <c r="N4" s="16">
        <v>1</v>
      </c>
    </row>
    <row r="5" spans="1:14" x14ac:dyDescent="0.25">
      <c r="A5" s="16">
        <v>2</v>
      </c>
      <c r="B5" s="17">
        <v>155</v>
      </c>
      <c r="C5" s="18" t="str">
        <f t="shared" ref="C5:C15" si="8">IF(ISBLANK(B5),"",VLOOKUP(B5,dalyviai,2,FALSE))</f>
        <v>Dominykas</v>
      </c>
      <c r="D5" s="19" t="str">
        <f t="shared" ref="D5:D15" si="9">IF(ISBLANK(B5),"",VLOOKUP(B5,dalyviai,3,FALSE))</f>
        <v>Pūras</v>
      </c>
      <c r="E5" s="20" t="str">
        <f t="shared" si="2"/>
        <v>V</v>
      </c>
      <c r="F5" s="21">
        <f t="shared" ref="F5:F15" si="10">IF(ISBLANK(B5),"",VLOOKUP(B5,dalyviai,5,FALSE))</f>
        <v>2004</v>
      </c>
      <c r="G5" s="21" t="str">
        <f t="shared" si="4"/>
        <v>LTU</v>
      </c>
      <c r="H5" s="22" t="str">
        <f t="shared" si="5"/>
        <v>Kaišiadorys</v>
      </c>
      <c r="I5" s="22" t="str">
        <f t="shared" ref="I4:I15" si="11">IF(ISBLANK(B5),"",VLOOKUP(B5,dalyviai,8,FALSE))</f>
        <v>Kaišiadorių AlgirdoBrazausko Gimnazija</v>
      </c>
      <c r="J5" s="21" t="str">
        <f t="shared" si="6"/>
        <v>V-b/k</v>
      </c>
      <c r="K5" s="21">
        <f t="shared" si="7"/>
        <v>1</v>
      </c>
      <c r="L5" s="23">
        <f>[1]Laikai!B2+R5</f>
        <v>2.6666666666666666E-3</v>
      </c>
      <c r="M5" s="16">
        <v>2</v>
      </c>
      <c r="N5" s="16">
        <v>2</v>
      </c>
    </row>
    <row r="6" spans="1:14" x14ac:dyDescent="0.25">
      <c r="A6" s="16">
        <v>3</v>
      </c>
      <c r="B6" s="17">
        <v>118</v>
      </c>
      <c r="C6" s="18" t="str">
        <f t="shared" si="8"/>
        <v>Arijus</v>
      </c>
      <c r="D6" s="19" t="str">
        <f t="shared" si="9"/>
        <v>Kulevičius</v>
      </c>
      <c r="E6" s="20" t="str">
        <f t="shared" si="2"/>
        <v>V</v>
      </c>
      <c r="F6" s="21">
        <f t="shared" si="10"/>
        <v>2009</v>
      </c>
      <c r="G6" s="21" t="str">
        <f t="shared" si="4"/>
        <v>LTU</v>
      </c>
      <c r="H6" s="22" t="str">
        <f t="shared" si="5"/>
        <v>Šiaulių Rajonas</v>
      </c>
      <c r="I6" s="22" t="str">
        <f t="shared" si="11"/>
        <v>Lukas</v>
      </c>
      <c r="J6" s="21" t="str">
        <f t="shared" si="6"/>
        <v>V-(2008 ir jaun.)</v>
      </c>
      <c r="K6" s="21">
        <f t="shared" si="7"/>
        <v>1</v>
      </c>
      <c r="L6" s="23">
        <f>[1]Laikai!B3+R6</f>
        <v>2.6817129629629634E-3</v>
      </c>
      <c r="M6" s="16">
        <v>1</v>
      </c>
      <c r="N6" s="16">
        <v>3</v>
      </c>
    </row>
    <row r="7" spans="1:14" x14ac:dyDescent="0.25">
      <c r="A7" s="16">
        <v>4</v>
      </c>
      <c r="B7" s="17">
        <v>199</v>
      </c>
      <c r="C7" s="18" t="str">
        <f t="shared" si="8"/>
        <v>Simonas</v>
      </c>
      <c r="D7" s="19" t="str">
        <f t="shared" si="9"/>
        <v>Ganciniauskas</v>
      </c>
      <c r="E7" s="20" t="str">
        <f t="shared" si="2"/>
        <v>V</v>
      </c>
      <c r="F7" s="21">
        <f t="shared" si="10"/>
        <v>2009</v>
      </c>
      <c r="G7" s="21" t="str">
        <f t="shared" si="4"/>
        <v>LTU</v>
      </c>
      <c r="H7" s="22" t="str">
        <f t="shared" si="5"/>
        <v>Kaunas</v>
      </c>
      <c r="I7" s="22"/>
      <c r="J7" s="21" t="str">
        <f t="shared" si="6"/>
        <v>V-(2008 ir jaun.)</v>
      </c>
      <c r="K7" s="21">
        <f t="shared" si="7"/>
        <v>1</v>
      </c>
      <c r="L7" s="23">
        <f>[1]Laikai!B4+R7</f>
        <v>2.7557870370370371E-3</v>
      </c>
      <c r="M7" s="16">
        <v>2</v>
      </c>
      <c r="N7" s="16">
        <v>4</v>
      </c>
    </row>
    <row r="8" spans="1:14" x14ac:dyDescent="0.25">
      <c r="A8" s="16">
        <v>5</v>
      </c>
      <c r="B8" s="17">
        <v>146</v>
      </c>
      <c r="C8" s="18" t="str">
        <f t="shared" si="8"/>
        <v>Algirdas</v>
      </c>
      <c r="D8" s="19" t="str">
        <f t="shared" si="9"/>
        <v>Striūka</v>
      </c>
      <c r="E8" s="20" t="str">
        <f t="shared" si="2"/>
        <v>V</v>
      </c>
      <c r="F8" s="21">
        <f t="shared" si="10"/>
        <v>1960</v>
      </c>
      <c r="G8" s="21" t="str">
        <f t="shared" si="4"/>
        <v>LTU</v>
      </c>
      <c r="H8" s="22" t="str">
        <f t="shared" si="5"/>
        <v>Vilnius</v>
      </c>
      <c r="I8" s="22" t="str">
        <f t="shared" si="11"/>
        <v>Inžinerija</v>
      </c>
      <c r="J8" s="21" t="str">
        <f t="shared" si="6"/>
        <v>V-b/k</v>
      </c>
      <c r="K8" s="21">
        <f t="shared" si="7"/>
        <v>1</v>
      </c>
      <c r="L8" s="23">
        <f>[1]Laikai!B5+R8</f>
        <v>2.8726851851851852E-3</v>
      </c>
      <c r="M8" s="16">
        <v>3</v>
      </c>
      <c r="N8" s="16">
        <v>5</v>
      </c>
    </row>
    <row r="9" spans="1:14" x14ac:dyDescent="0.25">
      <c r="A9" s="16">
        <v>6</v>
      </c>
      <c r="B9" s="17">
        <v>154</v>
      </c>
      <c r="C9" s="18" t="str">
        <f t="shared" si="8"/>
        <v>Miglė</v>
      </c>
      <c r="D9" s="19" t="str">
        <f t="shared" si="9"/>
        <v>Švenčionytė</v>
      </c>
      <c r="E9" s="20" t="str">
        <f t="shared" si="2"/>
        <v>M</v>
      </c>
      <c r="F9" s="21">
        <f t="shared" si="10"/>
        <v>2005</v>
      </c>
      <c r="G9" s="21" t="str">
        <f t="shared" si="4"/>
        <v>LTU</v>
      </c>
      <c r="H9" s="22" t="str">
        <f t="shared" si="5"/>
        <v>Kaišiadorys</v>
      </c>
      <c r="I9" s="22" t="str">
        <f t="shared" si="11"/>
        <v>Kaišiadorių AlgirdoBrazausko Gimnazija</v>
      </c>
      <c r="J9" s="21" t="str">
        <f t="shared" si="6"/>
        <v>M-b/k</v>
      </c>
      <c r="K9" s="21">
        <f t="shared" si="7"/>
        <v>1</v>
      </c>
      <c r="L9" s="23">
        <f>[1]Laikai!B6+R9</f>
        <v>3.0081018518518521E-3</v>
      </c>
      <c r="M9" s="16">
        <v>1</v>
      </c>
      <c r="N9" s="16">
        <v>1</v>
      </c>
    </row>
    <row r="10" spans="1:14" x14ac:dyDescent="0.25">
      <c r="A10" s="16">
        <v>7</v>
      </c>
      <c r="B10" s="17">
        <v>183</v>
      </c>
      <c r="C10" s="18" t="str">
        <f t="shared" si="8"/>
        <v>Justina</v>
      </c>
      <c r="D10" s="19" t="str">
        <f t="shared" si="9"/>
        <v>Krištopaitytė</v>
      </c>
      <c r="E10" s="20" t="str">
        <f t="shared" si="2"/>
        <v>M</v>
      </c>
      <c r="F10" s="21">
        <f t="shared" si="10"/>
        <v>2005</v>
      </c>
      <c r="G10" s="21" t="str">
        <f t="shared" si="4"/>
        <v>LTU</v>
      </c>
      <c r="H10" s="22" t="str">
        <f t="shared" si="5"/>
        <v>Kaunas</v>
      </c>
      <c r="I10" s="22"/>
      <c r="J10" s="21" t="str">
        <f t="shared" si="6"/>
        <v>M-b/k</v>
      </c>
      <c r="K10" s="21">
        <f t="shared" si="7"/>
        <v>1</v>
      </c>
      <c r="L10" s="23">
        <f>[1]Laikai!B7+R10</f>
        <v>3.0914351851851853E-3</v>
      </c>
      <c r="M10" s="16">
        <v>2</v>
      </c>
      <c r="N10" s="16">
        <v>2</v>
      </c>
    </row>
    <row r="11" spans="1:14" x14ac:dyDescent="0.25">
      <c r="A11" s="16">
        <v>8</v>
      </c>
      <c r="B11" s="17">
        <v>196</v>
      </c>
      <c r="C11" s="18" t="str">
        <f t="shared" si="8"/>
        <v>Adomas</v>
      </c>
      <c r="D11" s="19" t="str">
        <f t="shared" si="9"/>
        <v>Laurinaitis</v>
      </c>
      <c r="E11" s="20" t="str">
        <f t="shared" si="2"/>
        <v>V</v>
      </c>
      <c r="F11" s="21">
        <f t="shared" si="10"/>
        <v>2009</v>
      </c>
      <c r="G11" s="21" t="str">
        <f t="shared" si="4"/>
        <v>LTU</v>
      </c>
      <c r="H11" s="22" t="str">
        <f t="shared" si="5"/>
        <v>Kaunas</v>
      </c>
      <c r="I11" s="22"/>
      <c r="J11" s="21" t="str">
        <f t="shared" si="6"/>
        <v>V-(2008 ir jaun.)</v>
      </c>
      <c r="K11" s="21">
        <f t="shared" si="7"/>
        <v>1</v>
      </c>
      <c r="L11" s="23">
        <f>[1]Laikai!B8+R11</f>
        <v>3.1944444444444442E-3</v>
      </c>
      <c r="M11" s="16">
        <v>3</v>
      </c>
      <c r="N11" s="16">
        <v>6</v>
      </c>
    </row>
    <row r="12" spans="1:14" x14ac:dyDescent="0.25">
      <c r="A12" s="16">
        <v>9</v>
      </c>
      <c r="B12" s="17">
        <v>192</v>
      </c>
      <c r="C12" s="18" t="str">
        <f t="shared" si="8"/>
        <v>Dominykas</v>
      </c>
      <c r="D12" s="19" t="str">
        <f t="shared" si="9"/>
        <v>Akulionis</v>
      </c>
      <c r="E12" s="20" t="str">
        <f t="shared" si="2"/>
        <v>V</v>
      </c>
      <c r="F12" s="21">
        <f t="shared" si="10"/>
        <v>2009</v>
      </c>
      <c r="G12" s="21" t="str">
        <f t="shared" si="4"/>
        <v>LTU</v>
      </c>
      <c r="H12" s="22" t="str">
        <f t="shared" si="5"/>
        <v>Kaunas</v>
      </c>
      <c r="I12" s="22"/>
      <c r="J12" s="21" t="str">
        <f t="shared" si="6"/>
        <v>V-(2008 ir jaun.)</v>
      </c>
      <c r="K12" s="21">
        <f t="shared" si="7"/>
        <v>1</v>
      </c>
      <c r="L12" s="23">
        <f>[1]Laikai!B9+R12</f>
        <v>3.3611111111111112E-3</v>
      </c>
      <c r="M12" s="16">
        <v>4</v>
      </c>
      <c r="N12" s="16">
        <v>7</v>
      </c>
    </row>
    <row r="13" spans="1:14" x14ac:dyDescent="0.25">
      <c r="A13" s="16">
        <v>10</v>
      </c>
      <c r="B13" s="17">
        <v>148</v>
      </c>
      <c r="C13" s="18" t="str">
        <f t="shared" si="8"/>
        <v>Birutė</v>
      </c>
      <c r="D13" s="19" t="str">
        <f t="shared" si="9"/>
        <v>Striūkienė</v>
      </c>
      <c r="E13" s="20" t="str">
        <f t="shared" si="2"/>
        <v>M</v>
      </c>
      <c r="F13" s="21">
        <f t="shared" si="10"/>
        <v>1962</v>
      </c>
      <c r="G13" s="21" t="str">
        <f t="shared" si="4"/>
        <v>LTU</v>
      </c>
      <c r="H13" s="22" t="str">
        <f t="shared" si="5"/>
        <v>Vilnius</v>
      </c>
      <c r="I13" s="22" t="str">
        <f t="shared" si="11"/>
        <v>Inžinerija</v>
      </c>
      <c r="J13" s="21" t="str">
        <f t="shared" si="6"/>
        <v>M-b/k</v>
      </c>
      <c r="K13" s="21">
        <f t="shared" si="7"/>
        <v>1</v>
      </c>
      <c r="L13" s="23">
        <f>[1]Laikai!B10+R13</f>
        <v>3.3703703703703704E-3</v>
      </c>
      <c r="M13" s="16">
        <v>3</v>
      </c>
      <c r="N13" s="16">
        <v>3</v>
      </c>
    </row>
    <row r="14" spans="1:14" x14ac:dyDescent="0.25">
      <c r="A14" s="16">
        <v>11</v>
      </c>
      <c r="B14" s="17">
        <v>119</v>
      </c>
      <c r="C14" s="18" t="str">
        <f t="shared" si="8"/>
        <v>Kajus</v>
      </c>
      <c r="D14" s="19" t="str">
        <f t="shared" si="9"/>
        <v>Klevinskis</v>
      </c>
      <c r="E14" s="20" t="str">
        <f t="shared" si="2"/>
        <v>V</v>
      </c>
      <c r="F14" s="21">
        <f t="shared" si="10"/>
        <v>2010</v>
      </c>
      <c r="G14" s="21" t="str">
        <f t="shared" si="4"/>
        <v>LTU</v>
      </c>
      <c r="H14" s="22" t="str">
        <f t="shared" si="5"/>
        <v>Šiaulių Rajonas</v>
      </c>
      <c r="I14" s="22" t="str">
        <f t="shared" si="11"/>
        <v>Lukas</v>
      </c>
      <c r="J14" s="21" t="str">
        <f t="shared" si="6"/>
        <v>V-(2008 ir jaun.)</v>
      </c>
      <c r="K14" s="21">
        <f t="shared" si="7"/>
        <v>1</v>
      </c>
      <c r="L14" s="23">
        <f>[1]Laikai!B11+R14</f>
        <v>3.4120370370370368E-3</v>
      </c>
      <c r="M14" s="16">
        <v>5</v>
      </c>
      <c r="N14" s="16">
        <v>8</v>
      </c>
    </row>
    <row r="15" spans="1:14" x14ac:dyDescent="0.25">
      <c r="A15" s="16">
        <v>12</v>
      </c>
      <c r="B15" s="17">
        <v>190</v>
      </c>
      <c r="C15" s="18" t="str">
        <f t="shared" si="8"/>
        <v>Rimantas</v>
      </c>
      <c r="D15" s="19" t="str">
        <f t="shared" si="9"/>
        <v>Valiūnas</v>
      </c>
      <c r="E15" s="20" t="str">
        <f t="shared" si="2"/>
        <v>V</v>
      </c>
      <c r="F15" s="21">
        <f t="shared" si="10"/>
        <v>1957</v>
      </c>
      <c r="G15" s="21" t="str">
        <f t="shared" si="4"/>
        <v>LTU</v>
      </c>
      <c r="H15" s="22" t="str">
        <f t="shared" si="5"/>
        <v>Vilnius</v>
      </c>
      <c r="I15" s="22" t="str">
        <f t="shared" si="11"/>
        <v>Inžinerija</v>
      </c>
      <c r="J15" s="21" t="str">
        <f t="shared" si="6"/>
        <v>V-b/k</v>
      </c>
      <c r="K15" s="21">
        <f t="shared" si="7"/>
        <v>1</v>
      </c>
      <c r="L15" s="23">
        <f>[1]Laikai!B12+R15</f>
        <v>3.4189814814814816E-3</v>
      </c>
      <c r="M15" s="16">
        <v>4</v>
      </c>
      <c r="N15" s="16">
        <v>9</v>
      </c>
    </row>
    <row r="16" spans="1:14" x14ac:dyDescent="0.25">
      <c r="A16" s="16">
        <v>13</v>
      </c>
      <c r="B16" s="17">
        <v>193</v>
      </c>
      <c r="C16" s="18" t="str">
        <f t="shared" ref="C16:C40" si="12">IF(ISBLANK(B16),"",VLOOKUP(B16,dalyviai,2,FALSE))</f>
        <v>Žygimantas</v>
      </c>
      <c r="D16" s="19" t="str">
        <f t="shared" ref="D16:D40" si="13">IF(ISBLANK(B16),"",VLOOKUP(B16,dalyviai,3,FALSE))</f>
        <v>Statkus</v>
      </c>
      <c r="E16" s="20" t="str">
        <f t="shared" si="2"/>
        <v>V</v>
      </c>
      <c r="F16" s="21">
        <f t="shared" ref="F16:F40" si="14">IF(ISBLANK(B16),"",VLOOKUP(B16,dalyviai,5,FALSE))</f>
        <v>2009</v>
      </c>
      <c r="G16" s="21" t="str">
        <f t="shared" si="4"/>
        <v>LTU</v>
      </c>
      <c r="H16" s="22" t="str">
        <f t="shared" ref="H16:H40" si="15">IF(ISBLANK(B16),"",VLOOKUP(B16,dalyviai,7,FALSE))</f>
        <v>Kaunas</v>
      </c>
      <c r="I16" s="22"/>
      <c r="J16" s="21" t="str">
        <f t="shared" si="6"/>
        <v>V-(2008 ir jaun.)</v>
      </c>
      <c r="K16" s="21">
        <f t="shared" si="7"/>
        <v>1</v>
      </c>
      <c r="L16" s="23">
        <f>[1]Laikai!B13+R16</f>
        <v>3.5740740740740737E-3</v>
      </c>
      <c r="M16" s="16">
        <v>6</v>
      </c>
      <c r="N16" s="16">
        <v>10</v>
      </c>
    </row>
    <row r="17" spans="1:14" x14ac:dyDescent="0.25">
      <c r="A17" s="16">
        <v>14</v>
      </c>
      <c r="B17" s="17">
        <v>120</v>
      </c>
      <c r="C17" s="18" t="str">
        <f t="shared" si="12"/>
        <v>Viltė</v>
      </c>
      <c r="D17" s="19" t="str">
        <f t="shared" si="13"/>
        <v>Tamošaitytė</v>
      </c>
      <c r="E17" s="20" t="str">
        <f t="shared" si="2"/>
        <v>M</v>
      </c>
      <c r="F17" s="21">
        <f t="shared" si="14"/>
        <v>2008</v>
      </c>
      <c r="G17" s="21" t="str">
        <f t="shared" si="4"/>
        <v>LTU</v>
      </c>
      <c r="H17" s="22" t="str">
        <f t="shared" si="15"/>
        <v>Šiaulių Rajonas</v>
      </c>
      <c r="I17" s="22" t="str">
        <f t="shared" ref="I16:I40" si="16">IF(ISBLANK(B17),"",VLOOKUP(B17,dalyviai,8,FALSE))</f>
        <v>Lukas</v>
      </c>
      <c r="J17" s="21" t="str">
        <f t="shared" si="6"/>
        <v>M-(2008 ir jaun.)</v>
      </c>
      <c r="K17" s="21">
        <f t="shared" si="7"/>
        <v>1</v>
      </c>
      <c r="L17" s="23">
        <f>[1]Laikai!B14+R17</f>
        <v>3.5775462962962961E-3</v>
      </c>
      <c r="M17" s="16">
        <v>1</v>
      </c>
      <c r="N17" s="16">
        <v>4</v>
      </c>
    </row>
    <row r="18" spans="1:14" x14ac:dyDescent="0.25">
      <c r="A18" s="16">
        <v>15</v>
      </c>
      <c r="B18" s="17">
        <v>116</v>
      </c>
      <c r="C18" s="18" t="str">
        <f t="shared" si="12"/>
        <v>Deividas</v>
      </c>
      <c r="D18" s="19" t="str">
        <f t="shared" si="13"/>
        <v>Kabišaitis</v>
      </c>
      <c r="E18" s="20" t="str">
        <f t="shared" si="2"/>
        <v>V</v>
      </c>
      <c r="F18" s="21">
        <f t="shared" si="14"/>
        <v>2010</v>
      </c>
      <c r="G18" s="21" t="str">
        <f t="shared" si="4"/>
        <v>LTU</v>
      </c>
      <c r="H18" s="22" t="str">
        <f t="shared" si="15"/>
        <v>Prienų r.</v>
      </c>
      <c r="I18" s="22" t="str">
        <f t="shared" si="16"/>
        <v>BK , Jonas Maratonas</v>
      </c>
      <c r="J18" s="21" t="str">
        <f t="shared" si="6"/>
        <v>V-(2008 ir jaun.)</v>
      </c>
      <c r="K18" s="21">
        <f t="shared" si="7"/>
        <v>1</v>
      </c>
      <c r="L18" s="23">
        <f>[1]Laikai!B15+R18</f>
        <v>3.5775462962962961E-3</v>
      </c>
      <c r="M18" s="16">
        <v>7</v>
      </c>
      <c r="N18" s="16">
        <v>11</v>
      </c>
    </row>
    <row r="19" spans="1:14" x14ac:dyDescent="0.25">
      <c r="A19" s="16">
        <v>16</v>
      </c>
      <c r="B19" s="17">
        <v>197</v>
      </c>
      <c r="C19" s="18" t="str">
        <f t="shared" si="12"/>
        <v>Laurynas</v>
      </c>
      <c r="D19" s="19" t="str">
        <f t="shared" si="13"/>
        <v>Žiauglys</v>
      </c>
      <c r="E19" s="20" t="str">
        <f t="shared" si="2"/>
        <v>V</v>
      </c>
      <c r="F19" s="21">
        <f t="shared" si="14"/>
        <v>2010</v>
      </c>
      <c r="G19" s="21" t="str">
        <f t="shared" si="4"/>
        <v>LTU</v>
      </c>
      <c r="H19" s="22" t="str">
        <f t="shared" si="15"/>
        <v>Kaunas</v>
      </c>
      <c r="I19" s="22"/>
      <c r="J19" s="21" t="str">
        <f t="shared" si="6"/>
        <v>V-(2008 ir jaun.)</v>
      </c>
      <c r="K19" s="21">
        <f t="shared" si="7"/>
        <v>1</v>
      </c>
      <c r="L19" s="23">
        <f>[1]Laikai!B16+R19</f>
        <v>3.5810185185185181E-3</v>
      </c>
      <c r="M19" s="16">
        <v>8</v>
      </c>
      <c r="N19" s="16">
        <v>12</v>
      </c>
    </row>
    <row r="20" spans="1:14" x14ac:dyDescent="0.25">
      <c r="A20" s="16">
        <v>17</v>
      </c>
      <c r="B20" s="17">
        <v>198</v>
      </c>
      <c r="C20" s="18" t="str">
        <f t="shared" si="12"/>
        <v>Robertas</v>
      </c>
      <c r="D20" s="19" t="str">
        <f t="shared" si="13"/>
        <v>Skaruckas</v>
      </c>
      <c r="E20" s="20" t="str">
        <f t="shared" si="2"/>
        <v>V</v>
      </c>
      <c r="F20" s="21">
        <f t="shared" si="14"/>
        <v>2010</v>
      </c>
      <c r="G20" s="21" t="str">
        <f t="shared" si="4"/>
        <v>LTU</v>
      </c>
      <c r="H20" s="22" t="str">
        <f t="shared" si="15"/>
        <v>Kaunas</v>
      </c>
      <c r="I20" s="22"/>
      <c r="J20" s="21" t="str">
        <f t="shared" si="6"/>
        <v>V-(2008 ir jaun.)</v>
      </c>
      <c r="K20" s="21">
        <f t="shared" si="7"/>
        <v>1</v>
      </c>
      <c r="L20" s="23">
        <f>[1]Laikai!B17+R20</f>
        <v>3.6840277777777774E-3</v>
      </c>
      <c r="M20" s="16">
        <v>9</v>
      </c>
      <c r="N20" s="16">
        <v>13</v>
      </c>
    </row>
    <row r="21" spans="1:14" x14ac:dyDescent="0.25">
      <c r="A21" s="16">
        <v>18</v>
      </c>
      <c r="B21" s="17">
        <v>195</v>
      </c>
      <c r="C21" s="18" t="str">
        <f t="shared" si="12"/>
        <v>Domantas</v>
      </c>
      <c r="D21" s="19" t="str">
        <f t="shared" si="13"/>
        <v>Vaitiekus</v>
      </c>
      <c r="E21" s="20" t="str">
        <f t="shared" si="2"/>
        <v>V</v>
      </c>
      <c r="F21" s="21">
        <f t="shared" si="14"/>
        <v>2009</v>
      </c>
      <c r="G21" s="21" t="str">
        <f t="shared" si="4"/>
        <v>LTU</v>
      </c>
      <c r="H21" s="22" t="str">
        <f t="shared" si="15"/>
        <v>Kaunas</v>
      </c>
      <c r="I21" s="22"/>
      <c r="J21" s="21" t="str">
        <f t="shared" si="6"/>
        <v>V-(2008 ir jaun.)</v>
      </c>
      <c r="K21" s="21">
        <f t="shared" si="7"/>
        <v>1</v>
      </c>
      <c r="L21" s="23">
        <f>[1]Laikai!B19+R21</f>
        <v>3.7187500000000003E-3</v>
      </c>
      <c r="M21" s="16">
        <v>10</v>
      </c>
      <c r="N21" s="16">
        <v>14</v>
      </c>
    </row>
    <row r="22" spans="1:14" x14ac:dyDescent="0.25">
      <c r="A22" s="16">
        <v>19</v>
      </c>
      <c r="B22" s="17">
        <v>208</v>
      </c>
      <c r="C22" s="18" t="str">
        <f t="shared" si="12"/>
        <v>Olivija</v>
      </c>
      <c r="D22" s="19" t="str">
        <f t="shared" si="13"/>
        <v>Margelytė</v>
      </c>
      <c r="E22" s="20" t="str">
        <f t="shared" si="2"/>
        <v>M</v>
      </c>
      <c r="F22" s="21">
        <f t="shared" si="14"/>
        <v>2009</v>
      </c>
      <c r="G22" s="21" t="str">
        <f t="shared" si="4"/>
        <v>LTU</v>
      </c>
      <c r="H22" s="22" t="str">
        <f t="shared" si="15"/>
        <v>Kaunas</v>
      </c>
      <c r="I22" s="22"/>
      <c r="J22" s="21" t="str">
        <f t="shared" si="6"/>
        <v>M-(2008 ir jaun.)</v>
      </c>
      <c r="K22" s="21">
        <f t="shared" si="7"/>
        <v>1</v>
      </c>
      <c r="L22" s="23">
        <f>[1]Laikai!B20+R22</f>
        <v>3.8379629629629627E-3</v>
      </c>
      <c r="M22" s="16">
        <v>2</v>
      </c>
      <c r="N22" s="16">
        <v>5</v>
      </c>
    </row>
    <row r="23" spans="1:14" x14ac:dyDescent="0.25">
      <c r="A23" s="16">
        <v>20</v>
      </c>
      <c r="B23" s="17">
        <v>117</v>
      </c>
      <c r="C23" s="18" t="str">
        <f t="shared" si="12"/>
        <v>Rokas</v>
      </c>
      <c r="D23" s="19" t="str">
        <f t="shared" si="13"/>
        <v>Barauskas</v>
      </c>
      <c r="E23" s="20" t="str">
        <f t="shared" si="2"/>
        <v>V</v>
      </c>
      <c r="F23" s="21">
        <f t="shared" si="14"/>
        <v>2011</v>
      </c>
      <c r="G23" s="21" t="str">
        <f t="shared" si="4"/>
        <v>LTU</v>
      </c>
      <c r="H23" s="22" t="str">
        <f t="shared" si="15"/>
        <v>Šiaulių Rajonas</v>
      </c>
      <c r="I23" s="22" t="str">
        <f t="shared" si="16"/>
        <v>Lukas</v>
      </c>
      <c r="J23" s="21" t="str">
        <f t="shared" si="6"/>
        <v>V-(2008 ir jaun.)</v>
      </c>
      <c r="K23" s="21">
        <f t="shared" si="7"/>
        <v>1</v>
      </c>
      <c r="L23" s="23">
        <f>[1]Laikai!B21+R23</f>
        <v>3.8518518518518524E-3</v>
      </c>
      <c r="M23" s="16">
        <v>11</v>
      </c>
      <c r="N23" s="16">
        <v>15</v>
      </c>
    </row>
    <row r="24" spans="1:14" x14ac:dyDescent="0.25">
      <c r="A24" s="16">
        <v>21</v>
      </c>
      <c r="B24" s="17">
        <v>200</v>
      </c>
      <c r="C24" s="18" t="str">
        <f t="shared" si="12"/>
        <v>Martis</v>
      </c>
      <c r="D24" s="19" t="str">
        <f t="shared" si="13"/>
        <v>Kuckailis</v>
      </c>
      <c r="E24" s="20" t="str">
        <f t="shared" si="2"/>
        <v>V</v>
      </c>
      <c r="F24" s="21">
        <f t="shared" si="14"/>
        <v>2009</v>
      </c>
      <c r="G24" s="21" t="str">
        <f t="shared" si="4"/>
        <v>LTU</v>
      </c>
      <c r="H24" s="22" t="str">
        <f t="shared" si="15"/>
        <v>Kaunas</v>
      </c>
      <c r="I24" s="22"/>
      <c r="J24" s="21" t="str">
        <f t="shared" si="6"/>
        <v>V-(2008 ir jaun.)</v>
      </c>
      <c r="K24" s="21">
        <f t="shared" si="7"/>
        <v>1</v>
      </c>
      <c r="L24" s="23">
        <f>[1]Laikai!B22+R24</f>
        <v>3.890046296296296E-3</v>
      </c>
      <c r="M24" s="16">
        <v>12</v>
      </c>
      <c r="N24" s="16">
        <v>16</v>
      </c>
    </row>
    <row r="25" spans="1:14" x14ac:dyDescent="0.25">
      <c r="A25" s="16">
        <v>22</v>
      </c>
      <c r="B25" s="17">
        <v>202</v>
      </c>
      <c r="C25" s="18" t="str">
        <f t="shared" si="12"/>
        <v>Urtė</v>
      </c>
      <c r="D25" s="19" t="str">
        <f t="shared" si="13"/>
        <v>Daugėlaitė</v>
      </c>
      <c r="E25" s="20" t="str">
        <f t="shared" si="2"/>
        <v>M</v>
      </c>
      <c r="F25" s="21">
        <f t="shared" si="14"/>
        <v>2009</v>
      </c>
      <c r="G25" s="21" t="str">
        <f t="shared" si="4"/>
        <v>LTU</v>
      </c>
      <c r="H25" s="22" t="str">
        <f t="shared" si="15"/>
        <v>Kaunas</v>
      </c>
      <c r="I25" s="22"/>
      <c r="J25" s="21" t="str">
        <f t="shared" si="6"/>
        <v>M-(2008 ir jaun.)</v>
      </c>
      <c r="K25" s="21">
        <f t="shared" si="7"/>
        <v>1</v>
      </c>
      <c r="L25" s="23">
        <f>[1]Laikai!B23+R25</f>
        <v>3.9155092592592592E-3</v>
      </c>
      <c r="M25" s="16">
        <v>3</v>
      </c>
      <c r="N25" s="16">
        <v>6</v>
      </c>
    </row>
    <row r="26" spans="1:14" x14ac:dyDescent="0.25">
      <c r="A26" s="16">
        <v>23</v>
      </c>
      <c r="B26" s="17">
        <v>182</v>
      </c>
      <c r="C26" s="18" t="str">
        <f t="shared" si="12"/>
        <v>Diana</v>
      </c>
      <c r="D26" s="19" t="str">
        <f t="shared" si="13"/>
        <v>Nižnik</v>
      </c>
      <c r="E26" s="20" t="str">
        <f t="shared" si="2"/>
        <v>M</v>
      </c>
      <c r="F26" s="21">
        <f t="shared" si="14"/>
        <v>1990</v>
      </c>
      <c r="G26" s="21" t="str">
        <f t="shared" si="4"/>
        <v>LTU</v>
      </c>
      <c r="H26" s="22" t="str">
        <f t="shared" si="15"/>
        <v>Kaunas</v>
      </c>
      <c r="I26" s="22"/>
      <c r="J26" s="21" t="str">
        <f t="shared" si="6"/>
        <v>M-b/k</v>
      </c>
      <c r="K26" s="21">
        <f t="shared" si="7"/>
        <v>1</v>
      </c>
      <c r="L26" s="23">
        <f>[1]Laikai!B24+R26</f>
        <v>3.9328703703703704E-3</v>
      </c>
      <c r="M26" s="16">
        <v>4</v>
      </c>
      <c r="N26" s="16">
        <v>7</v>
      </c>
    </row>
    <row r="27" spans="1:14" x14ac:dyDescent="0.25">
      <c r="A27" s="16">
        <v>24</v>
      </c>
      <c r="B27" s="17">
        <v>178</v>
      </c>
      <c r="C27" s="18" t="str">
        <f t="shared" si="12"/>
        <v>Viktorija</v>
      </c>
      <c r="D27" s="19" t="str">
        <f t="shared" si="13"/>
        <v>Bykovskaja</v>
      </c>
      <c r="E27" s="20" t="str">
        <f t="shared" si="2"/>
        <v>M</v>
      </c>
      <c r="F27" s="21">
        <f t="shared" si="14"/>
        <v>2009</v>
      </c>
      <c r="G27" s="21" t="str">
        <f t="shared" si="4"/>
        <v>LTU</v>
      </c>
      <c r="H27" s="22" t="str">
        <f t="shared" si="15"/>
        <v>Vilnius</v>
      </c>
      <c r="I27" s="22" t="str">
        <f t="shared" si="16"/>
        <v>B.K. „Jonas Maratonas“</v>
      </c>
      <c r="J27" s="21" t="str">
        <f t="shared" si="6"/>
        <v>M-(2008 ir jaun.)</v>
      </c>
      <c r="K27" s="21">
        <f t="shared" si="7"/>
        <v>1</v>
      </c>
      <c r="L27" s="23">
        <f>[1]Laikai!B25+R27</f>
        <v>3.9386574074074072E-3</v>
      </c>
      <c r="M27" s="16">
        <v>4</v>
      </c>
      <c r="N27" s="16">
        <v>8</v>
      </c>
    </row>
    <row r="28" spans="1:14" x14ac:dyDescent="0.25">
      <c r="A28" s="16">
        <v>25</v>
      </c>
      <c r="B28" s="17">
        <v>176</v>
      </c>
      <c r="C28" s="18" t="str">
        <f t="shared" si="12"/>
        <v>Agota</v>
      </c>
      <c r="D28" s="19" t="str">
        <f t="shared" si="13"/>
        <v>Baguckytė</v>
      </c>
      <c r="E28" s="20" t="str">
        <f t="shared" si="2"/>
        <v>M</v>
      </c>
      <c r="F28" s="21">
        <f t="shared" si="14"/>
        <v>2013</v>
      </c>
      <c r="G28" s="21" t="str">
        <f t="shared" si="4"/>
        <v>LTU</v>
      </c>
      <c r="H28" s="22" t="str">
        <f t="shared" si="15"/>
        <v>Palanga</v>
      </c>
      <c r="I28" s="22"/>
      <c r="J28" s="21" t="str">
        <f t="shared" si="6"/>
        <v>M-(2008 ir jaun.)</v>
      </c>
      <c r="K28" s="21">
        <f t="shared" si="7"/>
        <v>1</v>
      </c>
      <c r="L28" s="23">
        <f>[1]Laikai!B26+R28</f>
        <v>3.9432870370370377E-3</v>
      </c>
      <c r="M28" s="16">
        <v>5</v>
      </c>
      <c r="N28" s="16">
        <v>9</v>
      </c>
    </row>
    <row r="29" spans="1:14" x14ac:dyDescent="0.25">
      <c r="A29" s="16">
        <v>26</v>
      </c>
      <c r="B29" s="17">
        <v>138</v>
      </c>
      <c r="C29" s="18" t="str">
        <f t="shared" si="12"/>
        <v>Dorotėja</v>
      </c>
      <c r="D29" s="19" t="str">
        <f t="shared" si="13"/>
        <v>Užomeckaitė</v>
      </c>
      <c r="E29" s="20" t="str">
        <f t="shared" si="2"/>
        <v>M</v>
      </c>
      <c r="F29" s="21">
        <f t="shared" si="14"/>
        <v>2010</v>
      </c>
      <c r="G29" s="21" t="str">
        <f t="shared" si="4"/>
        <v>LTU</v>
      </c>
      <c r="H29" s="22" t="str">
        <f t="shared" si="15"/>
        <v>Palanga</v>
      </c>
      <c r="I29" s="22" t="str">
        <f t="shared" si="16"/>
        <v>Baltijos mokykla</v>
      </c>
      <c r="J29" s="21" t="str">
        <f t="shared" si="6"/>
        <v>M-(2008 ir jaun.)</v>
      </c>
      <c r="K29" s="21">
        <f t="shared" si="7"/>
        <v>1</v>
      </c>
      <c r="L29" s="23">
        <f>[1]Laikai!B27+R29</f>
        <v>3.9432870370370377E-3</v>
      </c>
      <c r="M29" s="16">
        <v>5</v>
      </c>
      <c r="N29" s="16">
        <v>9</v>
      </c>
    </row>
    <row r="30" spans="1:14" x14ac:dyDescent="0.25">
      <c r="A30" s="16">
        <v>27</v>
      </c>
      <c r="B30" s="17">
        <v>211</v>
      </c>
      <c r="C30" s="18" t="str">
        <f t="shared" si="12"/>
        <v>Adomas</v>
      </c>
      <c r="D30" s="19" t="str">
        <f t="shared" si="13"/>
        <v>Aleksandravičiusa</v>
      </c>
      <c r="E30" s="20" t="str">
        <f t="shared" si="2"/>
        <v>V</v>
      </c>
      <c r="F30" s="21">
        <f t="shared" si="14"/>
        <v>2009</v>
      </c>
      <c r="G30" s="21" t="str">
        <f t="shared" si="4"/>
        <v>LTU</v>
      </c>
      <c r="H30" s="22" t="str">
        <f t="shared" si="15"/>
        <v>Kaunas</v>
      </c>
      <c r="I30" s="22"/>
      <c r="J30" s="21" t="str">
        <f t="shared" si="6"/>
        <v>V-(2008 ir jaun.)</v>
      </c>
      <c r="K30" s="21">
        <f t="shared" si="7"/>
        <v>1</v>
      </c>
      <c r="L30" s="23">
        <f>[1]Laikai!B28+R30</f>
        <v>4.2048611111111115E-3</v>
      </c>
      <c r="M30" s="16">
        <v>13</v>
      </c>
      <c r="N30" s="16">
        <v>17</v>
      </c>
    </row>
    <row r="31" spans="1:14" x14ac:dyDescent="0.25">
      <c r="A31" s="16">
        <v>28</v>
      </c>
      <c r="B31" s="17">
        <v>203</v>
      </c>
      <c r="C31" s="18" t="str">
        <f t="shared" si="12"/>
        <v>Emilė</v>
      </c>
      <c r="D31" s="19" t="str">
        <f t="shared" si="13"/>
        <v>Radvilavičiūtė</v>
      </c>
      <c r="E31" s="20" t="str">
        <f t="shared" si="2"/>
        <v>M</v>
      </c>
      <c r="F31" s="21">
        <f t="shared" si="14"/>
        <v>2010</v>
      </c>
      <c r="G31" s="21" t="str">
        <f t="shared" si="4"/>
        <v>LTU</v>
      </c>
      <c r="H31" s="22" t="str">
        <f t="shared" si="15"/>
        <v>Kaunas</v>
      </c>
      <c r="I31" s="22"/>
      <c r="J31" s="21" t="str">
        <f t="shared" si="6"/>
        <v>M-(2008 ir jaun.)</v>
      </c>
      <c r="K31" s="21">
        <f t="shared" si="7"/>
        <v>1</v>
      </c>
      <c r="L31" s="23">
        <f>[1]Laikai!B29+R31</f>
        <v>4.2152777777777779E-3</v>
      </c>
      <c r="M31" s="16">
        <v>7</v>
      </c>
      <c r="N31" s="16">
        <v>11</v>
      </c>
    </row>
    <row r="32" spans="1:14" x14ac:dyDescent="0.25">
      <c r="A32" s="16">
        <v>29</v>
      </c>
      <c r="B32" s="17">
        <v>139</v>
      </c>
      <c r="C32" s="18" t="str">
        <f t="shared" si="12"/>
        <v>Beatričė</v>
      </c>
      <c r="D32" s="19" t="str">
        <f t="shared" si="13"/>
        <v>Užomeckaitė</v>
      </c>
      <c r="E32" s="20" t="str">
        <f t="shared" si="2"/>
        <v>M</v>
      </c>
      <c r="F32" s="21">
        <f t="shared" si="14"/>
        <v>2013</v>
      </c>
      <c r="G32" s="21" t="str">
        <f t="shared" si="4"/>
        <v>LTU</v>
      </c>
      <c r="H32" s="22" t="str">
        <f t="shared" si="15"/>
        <v>Palanga</v>
      </c>
      <c r="I32" s="22" t="str">
        <f t="shared" si="16"/>
        <v>Baltijos mokykla</v>
      </c>
      <c r="J32" s="21" t="str">
        <f t="shared" si="6"/>
        <v>M-(2008 ir jaun.)</v>
      </c>
      <c r="K32" s="21">
        <f t="shared" si="7"/>
        <v>1</v>
      </c>
      <c r="L32" s="23">
        <f>[1]Laikai!B30+R32</f>
        <v>4.2152777777777779E-3</v>
      </c>
      <c r="M32" s="16">
        <v>7</v>
      </c>
      <c r="N32" s="16">
        <v>11</v>
      </c>
    </row>
    <row r="33" spans="1:14" x14ac:dyDescent="0.25">
      <c r="A33" s="16">
        <v>30</v>
      </c>
      <c r="B33" s="17">
        <v>226</v>
      </c>
      <c r="C33" s="18" t="str">
        <f t="shared" si="12"/>
        <v>Elena</v>
      </c>
      <c r="D33" s="19" t="str">
        <f t="shared" si="13"/>
        <v>Tutlytė</v>
      </c>
      <c r="E33" s="20" t="str">
        <f t="shared" si="2"/>
        <v>M</v>
      </c>
      <c r="F33" s="21">
        <f t="shared" si="14"/>
        <v>2015</v>
      </c>
      <c r="G33" s="21" t="str">
        <f t="shared" si="4"/>
        <v>LTU</v>
      </c>
      <c r="H33" s="22" t="str">
        <f t="shared" si="15"/>
        <v>Kaunas</v>
      </c>
      <c r="I33" s="22"/>
      <c r="J33" s="21" t="str">
        <f t="shared" si="6"/>
        <v>M-(2008 ir jaun.)</v>
      </c>
      <c r="K33" s="21">
        <f t="shared" si="7"/>
        <v>1</v>
      </c>
      <c r="L33" s="23">
        <f>[1]Laikai!B32+R33</f>
        <v>4.4398148148148148E-3</v>
      </c>
      <c r="M33" s="16">
        <v>9</v>
      </c>
      <c r="N33" s="16">
        <v>13</v>
      </c>
    </row>
    <row r="34" spans="1:14" x14ac:dyDescent="0.25">
      <c r="A34" s="16">
        <v>31</v>
      </c>
      <c r="B34" s="17">
        <v>225</v>
      </c>
      <c r="C34" s="18" t="str">
        <f t="shared" si="12"/>
        <v>Edmundas</v>
      </c>
      <c r="D34" s="19" t="str">
        <f t="shared" si="13"/>
        <v>Tutlys</v>
      </c>
      <c r="E34" s="20" t="str">
        <f t="shared" si="2"/>
        <v>V</v>
      </c>
      <c r="F34" s="21">
        <f t="shared" si="14"/>
        <v>1986</v>
      </c>
      <c r="G34" s="21" t="str">
        <f t="shared" si="4"/>
        <v>LTU</v>
      </c>
      <c r="H34" s="22" t="str">
        <f t="shared" si="15"/>
        <v>Kaunas</v>
      </c>
      <c r="I34" s="22"/>
      <c r="J34" s="21" t="str">
        <f t="shared" si="6"/>
        <v>V-b/k</v>
      </c>
      <c r="K34" s="21">
        <f t="shared" si="7"/>
        <v>1</v>
      </c>
      <c r="L34" s="23">
        <f>[1]Laikai!B33+R34</f>
        <v>4.4525462962962965E-3</v>
      </c>
      <c r="M34" s="16">
        <v>5</v>
      </c>
      <c r="N34" s="16">
        <v>18</v>
      </c>
    </row>
    <row r="35" spans="1:14" x14ac:dyDescent="0.25">
      <c r="A35" s="16">
        <v>32</v>
      </c>
      <c r="B35" s="17">
        <v>185</v>
      </c>
      <c r="C35" s="18" t="str">
        <f t="shared" si="12"/>
        <v>Zita</v>
      </c>
      <c r="D35" s="19" t="str">
        <f t="shared" si="13"/>
        <v>Karosaitė</v>
      </c>
      <c r="E35" s="20" t="str">
        <f t="shared" si="2"/>
        <v>M</v>
      </c>
      <c r="F35" s="21">
        <f t="shared" si="14"/>
        <v>1956</v>
      </c>
      <c r="G35" s="21" t="str">
        <f t="shared" si="4"/>
        <v>LTU</v>
      </c>
      <c r="H35" s="22" t="str">
        <f t="shared" si="15"/>
        <v>Vilnius</v>
      </c>
      <c r="I35" s="22" t="str">
        <f t="shared" si="16"/>
        <v>Inžinerija</v>
      </c>
      <c r="J35" s="21" t="str">
        <f t="shared" si="6"/>
        <v>M-b/k</v>
      </c>
      <c r="K35" s="21">
        <f t="shared" si="7"/>
        <v>1</v>
      </c>
      <c r="L35" s="23">
        <f>[1]Laikai!B34+R35</f>
        <v>4.5763888888888885E-3</v>
      </c>
      <c r="M35" s="16">
        <v>5</v>
      </c>
      <c r="N35" s="16">
        <v>14</v>
      </c>
    </row>
    <row r="36" spans="1:14" x14ac:dyDescent="0.25">
      <c r="A36" s="16">
        <v>33</v>
      </c>
      <c r="B36" s="17">
        <v>167</v>
      </c>
      <c r="C36" s="18" t="str">
        <f t="shared" si="12"/>
        <v>Violeta</v>
      </c>
      <c r="D36" s="19" t="str">
        <f t="shared" si="13"/>
        <v>Kuzmaitė</v>
      </c>
      <c r="E36" s="20" t="str">
        <f t="shared" ref="E36:E40" si="17">IF(ISBLANK(B36),"",VLOOKUP(B36,dalyviai,4,FALSE))</f>
        <v>M</v>
      </c>
      <c r="F36" s="21">
        <f t="shared" si="14"/>
        <v>1967</v>
      </c>
      <c r="G36" s="21" t="str">
        <f t="shared" si="4"/>
        <v>LTU</v>
      </c>
      <c r="H36" s="22" t="str">
        <f t="shared" si="15"/>
        <v>Vilnius</v>
      </c>
      <c r="I36" s="22" t="str">
        <f t="shared" si="16"/>
        <v>Inžinerija</v>
      </c>
      <c r="J36" s="21" t="str">
        <f t="shared" si="6"/>
        <v>M-b/k</v>
      </c>
      <c r="K36" s="21">
        <f t="shared" ref="K36:K40" si="18">IF(ISBLANK(B36),"",VLOOKUP(B36,dalyviai,9,FALSE))</f>
        <v>1</v>
      </c>
      <c r="L36" s="23">
        <f>[1]Laikai!B35+R36</f>
        <v>4.5972222222222222E-3</v>
      </c>
      <c r="M36" s="16">
        <v>6</v>
      </c>
      <c r="N36" s="16">
        <v>15</v>
      </c>
    </row>
    <row r="37" spans="1:14" x14ac:dyDescent="0.25">
      <c r="A37" s="16">
        <v>34</v>
      </c>
      <c r="B37" s="17">
        <v>186</v>
      </c>
      <c r="C37" s="18" t="str">
        <f t="shared" si="12"/>
        <v>Anastasija</v>
      </c>
      <c r="D37" s="19" t="str">
        <f t="shared" si="13"/>
        <v>Ramenskaja</v>
      </c>
      <c r="E37" s="20" t="str">
        <f t="shared" si="17"/>
        <v>M</v>
      </c>
      <c r="F37" s="21">
        <f t="shared" si="14"/>
        <v>2003</v>
      </c>
      <c r="G37" s="21" t="str">
        <f t="shared" si="4"/>
        <v>LTU</v>
      </c>
      <c r="H37" s="22" t="str">
        <f t="shared" si="15"/>
        <v>Kaišiadorys</v>
      </c>
      <c r="I37" s="22" t="str">
        <f t="shared" si="16"/>
        <v>Kaišiadorys Bėga</v>
      </c>
      <c r="J37" s="21" t="str">
        <f t="shared" si="6"/>
        <v>M-b/k</v>
      </c>
      <c r="K37" s="21">
        <f t="shared" si="18"/>
        <v>1</v>
      </c>
      <c r="L37" s="23">
        <f>[1]Laikai!B36+R37</f>
        <v>4.5972222222222222E-3</v>
      </c>
      <c r="M37" s="16">
        <v>6</v>
      </c>
      <c r="N37" s="16">
        <v>15</v>
      </c>
    </row>
    <row r="38" spans="1:14" x14ac:dyDescent="0.25">
      <c r="A38" s="16">
        <v>35</v>
      </c>
      <c r="B38" s="17">
        <v>207</v>
      </c>
      <c r="C38" s="18" t="str">
        <f t="shared" si="12"/>
        <v>Airinga</v>
      </c>
      <c r="D38" s="19" t="str">
        <f t="shared" si="13"/>
        <v>Skirkevičiūtė</v>
      </c>
      <c r="E38" s="20" t="str">
        <f t="shared" si="17"/>
        <v>M</v>
      </c>
      <c r="F38" s="21">
        <f t="shared" si="14"/>
        <v>2009</v>
      </c>
      <c r="G38" s="21" t="str">
        <f t="shared" si="4"/>
        <v>LTU</v>
      </c>
      <c r="H38" s="22" t="str">
        <f t="shared" si="15"/>
        <v>Kaunas</v>
      </c>
      <c r="I38" s="22"/>
      <c r="J38" s="21" t="str">
        <f t="shared" si="6"/>
        <v>M-(2008 ir jaun.)</v>
      </c>
      <c r="K38" s="21">
        <f t="shared" si="18"/>
        <v>1</v>
      </c>
      <c r="L38" s="23">
        <f>[1]Laikai!B37+R38</f>
        <v>4.5972222222222222E-3</v>
      </c>
      <c r="M38" s="16">
        <v>10</v>
      </c>
      <c r="N38" s="16">
        <v>15</v>
      </c>
    </row>
    <row r="39" spans="1:14" x14ac:dyDescent="0.25">
      <c r="A39" s="16">
        <v>36</v>
      </c>
      <c r="B39" s="17">
        <v>206</v>
      </c>
      <c r="C39" s="18" t="str">
        <f t="shared" si="12"/>
        <v>Morta</v>
      </c>
      <c r="D39" s="19" t="str">
        <f t="shared" si="13"/>
        <v>Aleksėjūnaitė</v>
      </c>
      <c r="E39" s="20" t="str">
        <f t="shared" si="17"/>
        <v>M</v>
      </c>
      <c r="F39" s="21">
        <f t="shared" si="14"/>
        <v>2009</v>
      </c>
      <c r="G39" s="21" t="str">
        <f t="shared" si="4"/>
        <v>LTU</v>
      </c>
      <c r="H39" s="22" t="str">
        <f t="shared" si="15"/>
        <v>Kaunas</v>
      </c>
      <c r="I39" s="22"/>
      <c r="J39" s="21" t="str">
        <f t="shared" si="6"/>
        <v>M-(2008 ir jaun.)</v>
      </c>
      <c r="K39" s="21">
        <f t="shared" si="18"/>
        <v>1</v>
      </c>
      <c r="L39" s="23">
        <f>[1]Laikai!B38+R39</f>
        <v>4.7708333333333335E-3</v>
      </c>
      <c r="M39" s="16">
        <v>11</v>
      </c>
      <c r="N39" s="16">
        <v>18</v>
      </c>
    </row>
    <row r="40" spans="1:14" x14ac:dyDescent="0.25">
      <c r="A40" s="16">
        <v>37</v>
      </c>
      <c r="B40" s="17">
        <v>168</v>
      </c>
      <c r="C40" s="18" t="str">
        <f t="shared" si="12"/>
        <v>Kęstutis</v>
      </c>
      <c r="D40" s="19" t="str">
        <f t="shared" si="13"/>
        <v>Rinkevičius</v>
      </c>
      <c r="E40" s="20" t="str">
        <f t="shared" si="17"/>
        <v>V</v>
      </c>
      <c r="F40" s="21">
        <f t="shared" si="14"/>
        <v>1955</v>
      </c>
      <c r="G40" s="21" t="str">
        <f t="shared" si="4"/>
        <v>LTU</v>
      </c>
      <c r="H40" s="22" t="str">
        <f t="shared" si="15"/>
        <v>Vilnius</v>
      </c>
      <c r="I40" s="22" t="str">
        <f t="shared" si="16"/>
        <v>Inžinerija</v>
      </c>
      <c r="J40" s="21" t="str">
        <f t="shared" si="6"/>
        <v>V-b/k</v>
      </c>
      <c r="K40" s="21">
        <f t="shared" si="18"/>
        <v>1</v>
      </c>
      <c r="L40" s="23">
        <f>[1]Laikai!B39+R40</f>
        <v>4.8425925925925928E-3</v>
      </c>
      <c r="M40" s="16">
        <v>6</v>
      </c>
      <c r="N40" s="16">
        <v>19</v>
      </c>
    </row>
    <row r="41" spans="1:14" x14ac:dyDescent="0.25">
      <c r="A41" s="16">
        <v>38</v>
      </c>
      <c r="B41" s="17">
        <v>177</v>
      </c>
      <c r="C41" s="18" t="str">
        <f t="shared" ref="C41:C53" si="19">IF(ISBLANK(B41),"",VLOOKUP(B41,dalyviai,2,FALSE))</f>
        <v>Indraja</v>
      </c>
      <c r="D41" s="19" t="str">
        <f t="shared" ref="D41:D53" si="20">IF(ISBLANK(B41),"",VLOOKUP(B41,dalyviai,3,FALSE))</f>
        <v>Šernauskaitė</v>
      </c>
      <c r="E41" s="20" t="str">
        <f t="shared" ref="E41:E53" si="21">IF(ISBLANK(B41),"",VLOOKUP(B41,dalyviai,4,FALSE))</f>
        <v>M</v>
      </c>
      <c r="F41" s="21">
        <f t="shared" ref="F41:F53" si="22">IF(ISBLANK(B41),"",VLOOKUP(B41,dalyviai,5,FALSE))</f>
        <v>2013</v>
      </c>
      <c r="G41" s="21" t="str">
        <f t="shared" si="4"/>
        <v>LTU</v>
      </c>
      <c r="H41" s="22">
        <f t="shared" ref="H41:H53" si="23">IF(ISBLANK(B41),"",VLOOKUP(B41,dalyviai,7,FALSE))</f>
        <v>0</v>
      </c>
      <c r="I41" s="22"/>
      <c r="J41" s="21" t="str">
        <f t="shared" si="6"/>
        <v>M-(2008 ir jaun.)</v>
      </c>
      <c r="K41" s="21">
        <f t="shared" ref="K41:K53" si="24">IF(ISBLANK(B41),"",VLOOKUP(B41,dalyviai,9,FALSE))</f>
        <v>1</v>
      </c>
      <c r="L41" s="23">
        <f>[1]Laikai!B40+R41</f>
        <v>4.8518518518518511E-3</v>
      </c>
      <c r="M41" s="16">
        <v>12</v>
      </c>
      <c r="N41" s="16">
        <v>19</v>
      </c>
    </row>
    <row r="42" spans="1:14" x14ac:dyDescent="0.25">
      <c r="A42" s="16">
        <v>39</v>
      </c>
      <c r="B42" s="17">
        <v>140</v>
      </c>
      <c r="C42" s="18" t="str">
        <f t="shared" si="19"/>
        <v>Neringa</v>
      </c>
      <c r="D42" s="19" t="str">
        <f t="shared" si="20"/>
        <v>Užomeckienė</v>
      </c>
      <c r="E42" s="20" t="str">
        <f t="shared" si="21"/>
        <v>M</v>
      </c>
      <c r="F42" s="21">
        <f t="shared" si="22"/>
        <v>1982</v>
      </c>
      <c r="G42" s="21" t="str">
        <f t="shared" si="4"/>
        <v>LTU</v>
      </c>
      <c r="H42" s="22" t="str">
        <f t="shared" si="23"/>
        <v>Palanga</v>
      </c>
      <c r="I42" s="22"/>
      <c r="J42" s="21" t="str">
        <f t="shared" si="6"/>
        <v>M-b/k</v>
      </c>
      <c r="K42" s="21">
        <f t="shared" si="24"/>
        <v>1</v>
      </c>
      <c r="L42" s="23">
        <f>[1]Laikai!B41+R42</f>
        <v>5.2592592592592587E-3</v>
      </c>
      <c r="M42" s="16">
        <v>8</v>
      </c>
      <c r="N42" s="16">
        <v>20</v>
      </c>
    </row>
    <row r="43" spans="1:14" x14ac:dyDescent="0.25">
      <c r="A43" s="16">
        <v>40</v>
      </c>
      <c r="B43" s="17">
        <v>212</v>
      </c>
      <c r="C43" s="18" t="str">
        <f t="shared" si="19"/>
        <v>Ieva</v>
      </c>
      <c r="D43" s="19" t="str">
        <f t="shared" si="20"/>
        <v>Grigaitytė</v>
      </c>
      <c r="E43" s="20" t="str">
        <f t="shared" si="21"/>
        <v>M</v>
      </c>
      <c r="F43" s="21">
        <f t="shared" si="22"/>
        <v>2010</v>
      </c>
      <c r="G43" s="21" t="str">
        <f t="shared" si="4"/>
        <v>LTU</v>
      </c>
      <c r="H43" s="22" t="str">
        <f t="shared" si="23"/>
        <v>Kaunas</v>
      </c>
      <c r="I43" s="22"/>
      <c r="J43" s="21" t="str">
        <f t="shared" si="6"/>
        <v>M-(2008 ir jaun.)</v>
      </c>
      <c r="K43" s="21">
        <f t="shared" si="24"/>
        <v>1</v>
      </c>
      <c r="L43" s="23">
        <f>[1]Laikai!B42+R43</f>
        <v>5.3518518518518516E-3</v>
      </c>
      <c r="M43" s="16">
        <v>13</v>
      </c>
      <c r="N43" s="16">
        <v>21</v>
      </c>
    </row>
    <row r="44" spans="1:14" x14ac:dyDescent="0.25">
      <c r="A44" s="16">
        <v>41</v>
      </c>
      <c r="B44" s="17">
        <v>201</v>
      </c>
      <c r="C44" s="18" t="str">
        <f t="shared" si="19"/>
        <v>Liepa</v>
      </c>
      <c r="D44" s="19" t="str">
        <f t="shared" si="20"/>
        <v>Kijauskaitė</v>
      </c>
      <c r="E44" s="20" t="str">
        <f t="shared" si="21"/>
        <v>M</v>
      </c>
      <c r="F44" s="21">
        <f t="shared" si="22"/>
        <v>2009</v>
      </c>
      <c r="G44" s="21" t="str">
        <f t="shared" si="4"/>
        <v>LTU</v>
      </c>
      <c r="H44" s="22" t="str">
        <f t="shared" si="23"/>
        <v>Kaunas</v>
      </c>
      <c r="I44" s="22"/>
      <c r="J44" s="21" t="str">
        <f t="shared" si="6"/>
        <v>M-(2008 ir jaun.)</v>
      </c>
      <c r="K44" s="21">
        <f t="shared" si="24"/>
        <v>1</v>
      </c>
      <c r="L44" s="23">
        <f>[1]Laikai!B43+R44</f>
        <v>5.43287037037037E-3</v>
      </c>
      <c r="M44" s="16">
        <v>14</v>
      </c>
      <c r="N44" s="16">
        <v>22</v>
      </c>
    </row>
    <row r="45" spans="1:14" x14ac:dyDescent="0.25">
      <c r="A45" s="16">
        <v>42</v>
      </c>
      <c r="B45" s="17">
        <v>204</v>
      </c>
      <c r="C45" s="18" t="str">
        <f t="shared" si="19"/>
        <v>Gerda</v>
      </c>
      <c r="D45" s="19" t="str">
        <f t="shared" si="20"/>
        <v>Barzdaiotė</v>
      </c>
      <c r="E45" s="20" t="str">
        <f t="shared" si="21"/>
        <v>M</v>
      </c>
      <c r="F45" s="21">
        <f t="shared" si="22"/>
        <v>2009</v>
      </c>
      <c r="G45" s="21" t="str">
        <f t="shared" si="4"/>
        <v>LTU</v>
      </c>
      <c r="H45" s="22" t="str">
        <f t="shared" si="23"/>
        <v>Kaunas</v>
      </c>
      <c r="I45" s="22"/>
      <c r="J45" s="21" t="str">
        <f t="shared" si="6"/>
        <v>M-(2008 ir jaun.)</v>
      </c>
      <c r="K45" s="21">
        <f t="shared" si="24"/>
        <v>1</v>
      </c>
      <c r="L45" s="23">
        <f>[1]Laikai!B44+R45</f>
        <v>5.7118055555555559E-3</v>
      </c>
      <c r="M45" s="16">
        <v>15</v>
      </c>
      <c r="N45" s="16">
        <v>23</v>
      </c>
    </row>
    <row r="46" spans="1:14" x14ac:dyDescent="0.25">
      <c r="A46" s="16">
        <v>43</v>
      </c>
      <c r="B46" s="17">
        <v>169</v>
      </c>
      <c r="C46" s="18" t="str">
        <f t="shared" si="19"/>
        <v>Apolinaras</v>
      </c>
      <c r="D46" s="19" t="str">
        <f t="shared" si="20"/>
        <v>Tušas</v>
      </c>
      <c r="E46" s="20" t="str">
        <f t="shared" si="21"/>
        <v>V</v>
      </c>
      <c r="F46" s="21">
        <f t="shared" si="22"/>
        <v>1936</v>
      </c>
      <c r="G46" s="21" t="str">
        <f t="shared" si="4"/>
        <v>LTU</v>
      </c>
      <c r="H46" s="22" t="str">
        <f t="shared" si="23"/>
        <v>Vilnius</v>
      </c>
      <c r="I46" s="22" t="str">
        <f t="shared" ref="I41:I53" si="25">IF(ISBLANK(B46),"",VLOOKUP(B46,dalyviai,8,FALSE))</f>
        <v>Inžinerija</v>
      </c>
      <c r="J46" s="21" t="str">
        <f t="shared" si="6"/>
        <v>V-b/k</v>
      </c>
      <c r="K46" s="21">
        <f t="shared" si="24"/>
        <v>1</v>
      </c>
      <c r="L46" s="23">
        <f>[1]Laikai!B45+R46</f>
        <v>5.7118055555555559E-3</v>
      </c>
      <c r="M46" s="16">
        <v>7</v>
      </c>
      <c r="N46" s="16">
        <v>20</v>
      </c>
    </row>
    <row r="47" spans="1:14" x14ac:dyDescent="0.25">
      <c r="A47" s="16">
        <v>44</v>
      </c>
      <c r="B47" s="17">
        <v>181</v>
      </c>
      <c r="C47" s="18" t="str">
        <f t="shared" si="19"/>
        <v>Rūta</v>
      </c>
      <c r="D47" s="19" t="str">
        <f t="shared" si="20"/>
        <v>Vilūnaitė</v>
      </c>
      <c r="E47" s="20" t="str">
        <f t="shared" si="21"/>
        <v>M</v>
      </c>
      <c r="F47" s="21">
        <f t="shared" si="22"/>
        <v>1972</v>
      </c>
      <c r="G47" s="21" t="str">
        <f t="shared" si="4"/>
        <v>LTU</v>
      </c>
      <c r="H47" s="22" t="str">
        <f t="shared" si="23"/>
        <v>Vilnius</v>
      </c>
      <c r="I47" s="22" t="str">
        <f t="shared" si="25"/>
        <v>Inžinerija</v>
      </c>
      <c r="J47" s="21" t="str">
        <f t="shared" si="6"/>
        <v>M-b/k</v>
      </c>
      <c r="K47" s="21">
        <f t="shared" si="24"/>
        <v>1</v>
      </c>
      <c r="L47" s="23">
        <f>[1]Laikai!B46+R47</f>
        <v>5.9594907407407409E-3</v>
      </c>
      <c r="M47" s="16">
        <v>9</v>
      </c>
      <c r="N47" s="16">
        <v>24</v>
      </c>
    </row>
    <row r="48" spans="1:14" x14ac:dyDescent="0.25">
      <c r="A48" s="16">
        <v>45</v>
      </c>
      <c r="B48" s="17">
        <v>209</v>
      </c>
      <c r="C48" s="18" t="str">
        <f t="shared" si="19"/>
        <v>Atalija</v>
      </c>
      <c r="D48" s="19" t="str">
        <f t="shared" si="20"/>
        <v>Kmieliauskaitė</v>
      </c>
      <c r="E48" s="20" t="str">
        <f t="shared" si="21"/>
        <v>M</v>
      </c>
      <c r="F48" s="21">
        <f t="shared" si="22"/>
        <v>2009</v>
      </c>
      <c r="G48" s="21" t="str">
        <f t="shared" si="4"/>
        <v>LTU</v>
      </c>
      <c r="H48" s="22" t="str">
        <f t="shared" si="23"/>
        <v>Kaunas</v>
      </c>
      <c r="I48" s="22"/>
      <c r="J48" s="21" t="str">
        <f t="shared" si="6"/>
        <v>M-(2008 ir jaun.)</v>
      </c>
      <c r="K48" s="21">
        <f t="shared" si="24"/>
        <v>1</v>
      </c>
      <c r="L48" s="23">
        <f>[1]Laikai!B47+R48</f>
        <v>6.4201388888888884E-3</v>
      </c>
      <c r="M48" s="16">
        <v>16</v>
      </c>
      <c r="N48" s="16">
        <v>25</v>
      </c>
    </row>
    <row r="49" spans="1:14" x14ac:dyDescent="0.25">
      <c r="A49" s="16">
        <v>46</v>
      </c>
      <c r="B49" s="17">
        <v>210</v>
      </c>
      <c r="C49" s="18" t="str">
        <f t="shared" si="19"/>
        <v>Edvinas</v>
      </c>
      <c r="D49" s="19" t="str">
        <f t="shared" si="20"/>
        <v>Kairiūkštis</v>
      </c>
      <c r="E49" s="20" t="str">
        <f t="shared" si="21"/>
        <v>V</v>
      </c>
      <c r="F49" s="21">
        <f t="shared" si="22"/>
        <v>2009</v>
      </c>
      <c r="G49" s="21" t="str">
        <f t="shared" si="4"/>
        <v>LTU</v>
      </c>
      <c r="H49" s="22" t="str">
        <f t="shared" si="23"/>
        <v>Kaunas</v>
      </c>
      <c r="I49" s="22"/>
      <c r="J49" s="21" t="str">
        <f t="shared" si="6"/>
        <v>V-(2008 ir jaun.)</v>
      </c>
      <c r="K49" s="21">
        <f t="shared" si="24"/>
        <v>1</v>
      </c>
      <c r="L49" s="23">
        <f>[1]Laikai!B48+R49</f>
        <v>6.4236111111111117E-3</v>
      </c>
      <c r="M49" s="16">
        <v>14</v>
      </c>
      <c r="N49" s="16">
        <v>21</v>
      </c>
    </row>
    <row r="50" spans="1:14" x14ac:dyDescent="0.25">
      <c r="A50" s="16">
        <v>47</v>
      </c>
      <c r="B50" s="17">
        <v>205</v>
      </c>
      <c r="C50" s="18" t="str">
        <f t="shared" si="19"/>
        <v>Gabija</v>
      </c>
      <c r="D50" s="19" t="str">
        <f t="shared" si="20"/>
        <v>Vėželytė</v>
      </c>
      <c r="E50" s="20" t="str">
        <f t="shared" si="21"/>
        <v>M</v>
      </c>
      <c r="F50" s="21">
        <f t="shared" si="22"/>
        <v>2009</v>
      </c>
      <c r="G50" s="21" t="str">
        <f t="shared" si="4"/>
        <v>LTU</v>
      </c>
      <c r="H50" s="22" t="str">
        <f t="shared" si="23"/>
        <v>Kaunas</v>
      </c>
      <c r="I50" s="22"/>
      <c r="J50" s="21" t="str">
        <f t="shared" si="6"/>
        <v>M-(2008 ir jaun.)</v>
      </c>
      <c r="K50" s="21">
        <f t="shared" si="24"/>
        <v>1</v>
      </c>
      <c r="L50" s="23">
        <f>[1]Laikai!B49+R50</f>
        <v>6.4421296296296301E-3</v>
      </c>
      <c r="M50" s="16">
        <v>17</v>
      </c>
      <c r="N50" s="16">
        <v>26</v>
      </c>
    </row>
    <row r="51" spans="1:14" x14ac:dyDescent="0.25">
      <c r="A51" s="16">
        <v>48</v>
      </c>
      <c r="B51" s="17">
        <v>158</v>
      </c>
      <c r="C51" s="18" t="str">
        <f t="shared" si="19"/>
        <v>Rytis</v>
      </c>
      <c r="D51" s="19" t="str">
        <f t="shared" si="20"/>
        <v>Baranauskas</v>
      </c>
      <c r="E51" s="20" t="str">
        <f t="shared" si="21"/>
        <v>V</v>
      </c>
      <c r="F51" s="21">
        <f t="shared" si="22"/>
        <v>2016</v>
      </c>
      <c r="G51" s="21" t="str">
        <f t="shared" si="4"/>
        <v>LTU</v>
      </c>
      <c r="H51" s="22" t="str">
        <f t="shared" si="23"/>
        <v>Klaipėda</v>
      </c>
      <c r="I51" s="22"/>
      <c r="J51" s="21" t="str">
        <f t="shared" si="6"/>
        <v>V-(2008 ir jaun.)</v>
      </c>
      <c r="K51" s="21">
        <f t="shared" si="24"/>
        <v>1</v>
      </c>
      <c r="L51" s="23">
        <f>[1]Laikai!B50+R51</f>
        <v>8.2696759259259251E-3</v>
      </c>
      <c r="M51" s="16">
        <v>15</v>
      </c>
      <c r="N51" s="16">
        <v>22</v>
      </c>
    </row>
    <row r="52" spans="1:14" x14ac:dyDescent="0.25">
      <c r="A52" s="16">
        <v>49</v>
      </c>
      <c r="B52" s="17">
        <v>159</v>
      </c>
      <c r="C52" s="18" t="str">
        <f t="shared" si="19"/>
        <v>Laura</v>
      </c>
      <c r="D52" s="19" t="str">
        <f t="shared" si="20"/>
        <v>Baranauskienė</v>
      </c>
      <c r="E52" s="20" t="str">
        <f t="shared" si="21"/>
        <v>M</v>
      </c>
      <c r="F52" s="21">
        <f t="shared" si="22"/>
        <v>1990</v>
      </c>
      <c r="G52" s="21" t="str">
        <f t="shared" si="4"/>
        <v>LTU</v>
      </c>
      <c r="H52" s="22" t="str">
        <f t="shared" si="23"/>
        <v>Klaipėda</v>
      </c>
      <c r="I52" s="22" t="str">
        <f t="shared" si="25"/>
        <v>VšĮ Veiklių mamų klubas Klaipėda</v>
      </c>
      <c r="J52" s="21" t="str">
        <f t="shared" si="6"/>
        <v>M-b/k</v>
      </c>
      <c r="K52" s="21">
        <f t="shared" si="24"/>
        <v>1</v>
      </c>
      <c r="L52" s="23">
        <f>[1]Laikai!B51+R52</f>
        <v>8.2766203703703699E-3</v>
      </c>
      <c r="M52" s="16">
        <v>10</v>
      </c>
      <c r="N52" s="16">
        <v>27</v>
      </c>
    </row>
    <row r="53" spans="1:14" x14ac:dyDescent="0.25">
      <c r="A53" s="16">
        <v>50</v>
      </c>
      <c r="B53" s="17">
        <v>180</v>
      </c>
      <c r="C53" s="18" t="str">
        <f t="shared" si="19"/>
        <v>Dalia Joana</v>
      </c>
      <c r="D53" s="19" t="str">
        <f t="shared" si="20"/>
        <v>Vilūnienė</v>
      </c>
      <c r="E53" s="20" t="str">
        <f t="shared" si="21"/>
        <v>M</v>
      </c>
      <c r="F53" s="21">
        <f t="shared" si="22"/>
        <v>1942</v>
      </c>
      <c r="G53" s="21" t="str">
        <f t="shared" si="4"/>
        <v>LTU</v>
      </c>
      <c r="H53" s="22" t="str">
        <f t="shared" si="23"/>
        <v>Vilnius</v>
      </c>
      <c r="I53" s="22" t="str">
        <f t="shared" si="25"/>
        <v>Inžinerija</v>
      </c>
      <c r="J53" s="21" t="str">
        <f t="shared" si="6"/>
        <v>M-b/k</v>
      </c>
      <c r="K53" s="21">
        <f t="shared" si="24"/>
        <v>1</v>
      </c>
      <c r="L53" s="23">
        <f>[1]Laikai!B52+R53</f>
        <v>9.7349537037037023E-3</v>
      </c>
      <c r="M53" s="16">
        <v>11</v>
      </c>
      <c r="N53" s="16">
        <v>28</v>
      </c>
    </row>
  </sheetData>
  <mergeCells count="1">
    <mergeCell ref="A1:I1"/>
  </mergeCells>
  <conditionalFormatting sqref="E4:E53">
    <cfRule type="cellIs" dxfId="30" priority="7" stopIfTrue="1" operator="equal">
      <formula>"m"</formula>
    </cfRule>
  </conditionalFormatting>
  <conditionalFormatting sqref="M4:N53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conditionalFormatting sqref="L4:L53">
    <cfRule type="cellIs" dxfId="26" priority="3" stopIfTrue="1" operator="greaterThan">
      <formula>0</formula>
    </cfRule>
  </conditionalFormatting>
  <conditionalFormatting sqref="L3:L53">
    <cfRule type="cellIs" dxfId="25" priority="2" operator="lessThan">
      <formula>0.0416666666666667</formula>
    </cfRule>
  </conditionalFormatting>
  <conditionalFormatting sqref="B4:B53">
    <cfRule type="duplicateValues" dxfId="24" priority="1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km</vt:lpstr>
      <vt:lpstr>5 km</vt:lpstr>
      <vt:lpstr>1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Vidmantas</dc:creator>
  <cp:lastModifiedBy>Vidmantas</cp:lastModifiedBy>
  <dcterms:created xsi:type="dcterms:W3CDTF">2021-09-20T14:22:28Z</dcterms:created>
  <dcterms:modified xsi:type="dcterms:W3CDTF">2021-09-20T14:41:12Z</dcterms:modified>
</cp:coreProperties>
</file>