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525" windowWidth="19815" windowHeight="7365" activeTab="1"/>
  </bookViews>
  <sheets>
    <sheet name="3,9 km Finišas" sheetId="1" r:id="rId1"/>
    <sheet name="8,4 km Finišas" sheetId="2" r:id="rId2"/>
    <sheet name="stat" sheetId="3" state="hidden" r:id="rId3"/>
    <sheet name="nbox" sheetId="4" state="hidden" r:id="rId4"/>
    <sheet name="Ratai" sheetId="5" state="hidden" r:id="rId5"/>
    <sheet name="list" sheetId="6" state="hidden" r:id="rId6"/>
    <sheet name="registracija" sheetId="7" state="hidden" r:id="rId7"/>
  </sheets>
  <definedNames>
    <definedName name="_xlnm._FilterDatabase" localSheetId="0" hidden="1">'3,9 km Finišas'!$E$1:$R$29</definedName>
    <definedName name="_xlnm._FilterDatabase" localSheetId="1" hidden="1">'8,4 km Finišas'!$E$1:$R$27</definedName>
    <definedName name="_xlnm._FilterDatabase" localSheetId="5" hidden="1">list!$A$1:$G$247</definedName>
    <definedName name="_xlnm._FilterDatabase" localSheetId="4" hidden="1">Ratai!$A$1:$M$313</definedName>
    <definedName name="_xlnm._FilterDatabase" localSheetId="6" hidden="1">registracija!$B$1:$M$301</definedName>
    <definedName name="lap">Ratai!$A$2:$B$312</definedName>
    <definedName name="listt">list!$B$2:$G$201</definedName>
    <definedName name="mag">nbox!$A$2:$D$92</definedName>
    <definedName name="mag_gr">nbox!$K$2:$M$11</definedName>
    <definedName name="ratai" localSheetId="1">'8,4 km Finišas'!$A$3:$B$27</definedName>
    <definedName name="ratai">'3,9 km Finišas'!$A$3:$B$29</definedName>
    <definedName name="reg">registracija!$B$2:$F$301</definedName>
    <definedName name="rt">Ratai!$B$2:$C$312</definedName>
    <definedName name="rtt" localSheetId="1">'8,4 km Finišas'!$G$2:$H$27</definedName>
    <definedName name="rtt">'3,9 km Finišas'!$G$2:$H$29</definedName>
    <definedName name="vag">nbox!$F$2:$I$92</definedName>
    <definedName name="vag_gr">nbox!$O$2:$Q$15</definedName>
  </definedNames>
  <calcPr calcId="145621"/>
</workbook>
</file>

<file path=xl/calcChain.xml><?xml version="1.0" encoding="utf-8"?>
<calcChain xmlns="http://schemas.openxmlformats.org/spreadsheetml/2006/main">
  <c r="F256" i="7" l="1"/>
  <c r="D256" i="7"/>
  <c r="F255" i="7"/>
  <c r="D255" i="7"/>
  <c r="F254" i="7"/>
  <c r="D254" i="7"/>
  <c r="F253" i="7"/>
  <c r="D253" i="7"/>
  <c r="F252" i="7"/>
  <c r="D252" i="7"/>
  <c r="F251" i="7"/>
  <c r="D251" i="7"/>
  <c r="F250" i="7"/>
  <c r="D250" i="7"/>
  <c r="F249" i="7"/>
  <c r="D249" i="7"/>
  <c r="F248" i="7"/>
  <c r="D248" i="7"/>
  <c r="F247" i="7"/>
  <c r="D247" i="7"/>
  <c r="F246" i="7"/>
  <c r="D246" i="7"/>
  <c r="F245" i="7"/>
  <c r="D245" i="7"/>
  <c r="F244" i="7"/>
  <c r="D244" i="7"/>
  <c r="F243" i="7"/>
  <c r="D243" i="7"/>
  <c r="F242" i="7"/>
  <c r="D242" i="7"/>
  <c r="F241" i="7"/>
  <c r="D241" i="7"/>
  <c r="F240" i="7"/>
  <c r="D240" i="7"/>
  <c r="F239" i="7"/>
  <c r="D239" i="7"/>
  <c r="F238" i="7"/>
  <c r="D238" i="7"/>
  <c r="F237" i="7"/>
  <c r="D237" i="7"/>
  <c r="F236" i="7"/>
  <c r="D236" i="7"/>
  <c r="F235" i="7"/>
  <c r="D235" i="7"/>
  <c r="F234" i="7"/>
  <c r="D234" i="7"/>
  <c r="F233" i="7"/>
  <c r="D233" i="7"/>
  <c r="F232" i="7"/>
  <c r="D232" i="7"/>
  <c r="F231" i="7"/>
  <c r="D231" i="7"/>
  <c r="F230" i="7"/>
  <c r="D230" i="7"/>
  <c r="F229" i="7"/>
  <c r="D229" i="7"/>
  <c r="F228" i="7"/>
  <c r="D228" i="7"/>
  <c r="F227" i="7"/>
  <c r="D227" i="7"/>
  <c r="F226" i="7"/>
  <c r="D226" i="7"/>
  <c r="F225" i="7"/>
  <c r="D225" i="7"/>
  <c r="F224" i="7"/>
  <c r="D224" i="7"/>
  <c r="F223" i="7"/>
  <c r="D223" i="7"/>
  <c r="F222" i="7"/>
  <c r="D222" i="7"/>
  <c r="F221" i="7"/>
  <c r="D221" i="7"/>
  <c r="F220" i="7"/>
  <c r="D220" i="7"/>
  <c r="F219" i="7"/>
  <c r="D219" i="7"/>
  <c r="F218" i="7"/>
  <c r="D218" i="7"/>
  <c r="F217" i="7"/>
  <c r="D217" i="7"/>
  <c r="F216" i="7"/>
  <c r="D216" i="7"/>
  <c r="F215" i="7"/>
  <c r="D215" i="7"/>
  <c r="F214" i="7"/>
  <c r="D214" i="7"/>
  <c r="F213" i="7"/>
  <c r="D213" i="7"/>
  <c r="F212" i="7"/>
  <c r="D212" i="7"/>
  <c r="F211" i="7"/>
  <c r="D211" i="7"/>
  <c r="F210" i="7"/>
  <c r="D210" i="7"/>
  <c r="F209" i="7"/>
  <c r="D209" i="7"/>
  <c r="F208" i="7"/>
  <c r="D208" i="7"/>
  <c r="F207" i="7"/>
  <c r="D207" i="7"/>
  <c r="F206" i="7"/>
  <c r="D206" i="7"/>
  <c r="F205" i="7"/>
  <c r="D205" i="7"/>
  <c r="F204" i="7"/>
  <c r="D204" i="7"/>
  <c r="F203" i="7"/>
  <c r="D203" i="7"/>
  <c r="F202" i="7"/>
  <c r="D202" i="7"/>
  <c r="F201" i="7"/>
  <c r="D201" i="7"/>
  <c r="F200" i="7"/>
  <c r="D200" i="7"/>
  <c r="F199" i="7"/>
  <c r="D199" i="7"/>
  <c r="F198" i="7"/>
  <c r="D198" i="7"/>
  <c r="F197" i="7"/>
  <c r="D197" i="7"/>
  <c r="F196" i="7"/>
  <c r="D196" i="7"/>
  <c r="F195" i="7"/>
  <c r="D195" i="7"/>
  <c r="F194" i="7"/>
  <c r="D194" i="7"/>
  <c r="F193" i="7"/>
  <c r="D193" i="7"/>
  <c r="F192" i="7"/>
  <c r="D192" i="7"/>
  <c r="F191" i="7"/>
  <c r="D191" i="7"/>
  <c r="F190" i="7"/>
  <c r="D190" i="7"/>
  <c r="F189" i="7"/>
  <c r="D189" i="7"/>
  <c r="F188" i="7"/>
  <c r="D188" i="7"/>
  <c r="F187" i="7"/>
  <c r="D187" i="7"/>
  <c r="F186" i="7"/>
  <c r="D186" i="7"/>
  <c r="F185" i="7"/>
  <c r="D185" i="7"/>
  <c r="F184" i="7"/>
  <c r="D184" i="7"/>
  <c r="F183" i="7"/>
  <c r="D183" i="7"/>
  <c r="F182" i="7"/>
  <c r="D182" i="7"/>
  <c r="F181" i="7"/>
  <c r="D181" i="7"/>
  <c r="F180" i="7"/>
  <c r="D180" i="7"/>
  <c r="F179" i="7"/>
  <c r="D179" i="7"/>
  <c r="F178" i="7"/>
  <c r="D178" i="7"/>
  <c r="F177" i="7"/>
  <c r="D177" i="7"/>
  <c r="F176" i="7"/>
  <c r="D176" i="7"/>
  <c r="F175" i="7"/>
  <c r="D175" i="7"/>
  <c r="F174" i="7"/>
  <c r="D174" i="7"/>
  <c r="F173" i="7"/>
  <c r="D173" i="7"/>
  <c r="F172" i="7"/>
  <c r="D172" i="7"/>
  <c r="F171" i="7"/>
  <c r="D171" i="7"/>
  <c r="F170" i="7"/>
  <c r="D170" i="7"/>
  <c r="F169" i="7"/>
  <c r="D169" i="7"/>
  <c r="F168" i="7"/>
  <c r="D168" i="7"/>
  <c r="F167" i="7"/>
  <c r="D167" i="7"/>
  <c r="F166" i="7"/>
  <c r="D166" i="7"/>
  <c r="F165" i="7"/>
  <c r="D165" i="7"/>
  <c r="F164" i="7"/>
  <c r="D164" i="7"/>
  <c r="F163" i="7"/>
  <c r="D163" i="7"/>
  <c r="F162" i="7"/>
  <c r="D162" i="7"/>
  <c r="F161" i="7"/>
  <c r="D161" i="7"/>
  <c r="F160" i="7"/>
  <c r="D160" i="7"/>
  <c r="F159" i="7"/>
  <c r="D159" i="7"/>
  <c r="F158" i="7"/>
  <c r="D158" i="7"/>
  <c r="F157" i="7"/>
  <c r="D157" i="7"/>
  <c r="F156" i="7"/>
  <c r="D156" i="7"/>
  <c r="F155" i="7"/>
  <c r="D155" i="7"/>
  <c r="F154" i="7"/>
  <c r="D154" i="7"/>
  <c r="F153" i="7"/>
  <c r="D153" i="7"/>
  <c r="F152" i="7"/>
  <c r="D152" i="7"/>
  <c r="F151" i="7"/>
  <c r="D151" i="7"/>
  <c r="F150" i="7"/>
  <c r="D150" i="7"/>
  <c r="F149" i="7"/>
  <c r="D149" i="7"/>
  <c r="F148" i="7"/>
  <c r="D148" i="7"/>
  <c r="F147" i="7"/>
  <c r="D147" i="7"/>
  <c r="F146" i="7"/>
  <c r="D146" i="7"/>
  <c r="F145" i="7"/>
  <c r="D145" i="7"/>
  <c r="F144" i="7"/>
  <c r="D144" i="7"/>
  <c r="F143" i="7"/>
  <c r="D143" i="7"/>
  <c r="F142" i="7"/>
  <c r="D142" i="7"/>
  <c r="F141" i="7"/>
  <c r="D141" i="7"/>
  <c r="F140" i="7"/>
  <c r="D140" i="7"/>
  <c r="F139" i="7"/>
  <c r="D139" i="7"/>
  <c r="F138" i="7"/>
  <c r="D138" i="7"/>
  <c r="F137" i="7"/>
  <c r="D137" i="7"/>
  <c r="F136" i="7"/>
  <c r="D136" i="7"/>
  <c r="F135" i="7"/>
  <c r="D135" i="7"/>
  <c r="F134" i="7"/>
  <c r="D134" i="7"/>
  <c r="F133" i="7"/>
  <c r="D133" i="7"/>
  <c r="F132" i="7"/>
  <c r="D132" i="7"/>
  <c r="F131" i="7"/>
  <c r="D131" i="7"/>
  <c r="F130" i="7"/>
  <c r="D130" i="7"/>
  <c r="F129" i="7"/>
  <c r="D129" i="7"/>
  <c r="F128" i="7"/>
  <c r="D128" i="7"/>
  <c r="F127" i="7"/>
  <c r="D127" i="7"/>
  <c r="F126" i="7"/>
  <c r="D126" i="7"/>
  <c r="F125" i="7"/>
  <c r="D125" i="7"/>
  <c r="F124" i="7"/>
  <c r="D124" i="7"/>
  <c r="F123" i="7"/>
  <c r="D123" i="7"/>
  <c r="F122" i="7"/>
  <c r="D122" i="7"/>
  <c r="F121" i="7"/>
  <c r="D121" i="7"/>
  <c r="F120" i="7"/>
  <c r="D120" i="7"/>
  <c r="F119" i="7"/>
  <c r="D119" i="7"/>
  <c r="F118" i="7"/>
  <c r="D118" i="7"/>
  <c r="F117" i="7"/>
  <c r="D117" i="7"/>
  <c r="F116" i="7"/>
  <c r="D116" i="7"/>
  <c r="F115" i="7"/>
  <c r="D115" i="7"/>
  <c r="F114" i="7"/>
  <c r="D114" i="7"/>
  <c r="F113" i="7"/>
  <c r="D113" i="7"/>
  <c r="F112" i="7"/>
  <c r="D112" i="7"/>
  <c r="F111" i="7"/>
  <c r="D111" i="7"/>
  <c r="F110" i="7"/>
  <c r="D110" i="7"/>
  <c r="F109" i="7"/>
  <c r="D109" i="7"/>
  <c r="F108" i="7"/>
  <c r="D108" i="7"/>
  <c r="F107" i="7"/>
  <c r="D107" i="7"/>
  <c r="F106" i="7"/>
  <c r="D106" i="7"/>
  <c r="F105" i="7"/>
  <c r="D105" i="7"/>
  <c r="F104" i="7"/>
  <c r="D104" i="7"/>
  <c r="F103" i="7"/>
  <c r="D103" i="7"/>
  <c r="F102" i="7"/>
  <c r="D102" i="7"/>
  <c r="F101" i="7"/>
  <c r="D101" i="7"/>
  <c r="F100" i="7"/>
  <c r="D100" i="7"/>
  <c r="F99" i="7"/>
  <c r="D99" i="7"/>
  <c r="F98" i="7"/>
  <c r="D98" i="7"/>
  <c r="F97" i="7"/>
  <c r="D97" i="7"/>
  <c r="F96" i="7"/>
  <c r="D96" i="7"/>
  <c r="F95" i="7"/>
  <c r="D95" i="7"/>
  <c r="F94" i="7"/>
  <c r="D94" i="7"/>
  <c r="F93" i="7"/>
  <c r="D93" i="7"/>
  <c r="F92" i="7"/>
  <c r="D92" i="7"/>
  <c r="F91" i="7"/>
  <c r="D91" i="7"/>
  <c r="F90" i="7"/>
  <c r="D90" i="7"/>
  <c r="F89" i="7"/>
  <c r="D89" i="7"/>
  <c r="F88" i="7"/>
  <c r="D88" i="7"/>
  <c r="F87" i="7"/>
  <c r="E87" i="7"/>
  <c r="D87" i="7"/>
  <c r="C87" i="7"/>
  <c r="F86" i="7"/>
  <c r="E86" i="7"/>
  <c r="D86" i="7"/>
  <c r="C86" i="7"/>
  <c r="F85" i="7"/>
  <c r="E85" i="7"/>
  <c r="D85" i="7"/>
  <c r="C85" i="7"/>
  <c r="F84" i="7"/>
  <c r="E84" i="7"/>
  <c r="D84" i="7"/>
  <c r="C84" i="7"/>
  <c r="F83" i="7"/>
  <c r="E83" i="7"/>
  <c r="D83" i="7"/>
  <c r="C83" i="7"/>
  <c r="F82" i="7"/>
  <c r="E82" i="7"/>
  <c r="D82" i="7"/>
  <c r="C82" i="7"/>
  <c r="F81" i="7"/>
  <c r="E81" i="7"/>
  <c r="D81" i="7"/>
  <c r="C81" i="7"/>
  <c r="F80" i="7"/>
  <c r="E80" i="7"/>
  <c r="D80" i="7"/>
  <c r="C80" i="7"/>
  <c r="F79" i="7"/>
  <c r="E79" i="7"/>
  <c r="D79" i="7"/>
  <c r="C79" i="7"/>
  <c r="F78" i="7"/>
  <c r="E78" i="7"/>
  <c r="D78" i="7"/>
  <c r="C78" i="7"/>
  <c r="F77" i="7"/>
  <c r="E77" i="7"/>
  <c r="D77" i="7"/>
  <c r="C77" i="7"/>
  <c r="F76" i="7"/>
  <c r="E76" i="7"/>
  <c r="D76" i="7"/>
  <c r="C76" i="7"/>
  <c r="F75" i="7"/>
  <c r="E75" i="7"/>
  <c r="D75" i="7"/>
  <c r="C75" i="7"/>
  <c r="F74" i="7"/>
  <c r="E74" i="7"/>
  <c r="D74" i="7"/>
  <c r="C74" i="7"/>
  <c r="F73" i="7"/>
  <c r="E73" i="7"/>
  <c r="D73" i="7"/>
  <c r="C73" i="7"/>
  <c r="F72" i="7"/>
  <c r="E72" i="7"/>
  <c r="D72" i="7"/>
  <c r="C72" i="7"/>
  <c r="F71" i="7"/>
  <c r="E71" i="7"/>
  <c r="D71" i="7"/>
  <c r="C71" i="7"/>
  <c r="F70" i="7"/>
  <c r="E70" i="7"/>
  <c r="D70" i="7"/>
  <c r="C70" i="7"/>
  <c r="F69" i="7"/>
  <c r="E69" i="7"/>
  <c r="D69" i="7"/>
  <c r="C69" i="7"/>
  <c r="F68" i="7"/>
  <c r="E68" i="7"/>
  <c r="D68" i="7"/>
  <c r="C68" i="7"/>
  <c r="F67" i="7"/>
  <c r="E67" i="7"/>
  <c r="D67" i="7"/>
  <c r="C67" i="7"/>
  <c r="F66" i="7"/>
  <c r="E66" i="7"/>
  <c r="D66" i="7"/>
  <c r="C66" i="7"/>
  <c r="F65" i="7"/>
  <c r="E65" i="7"/>
  <c r="D65" i="7"/>
  <c r="C65" i="7"/>
  <c r="F64" i="7"/>
  <c r="E64" i="7"/>
  <c r="D64" i="7"/>
  <c r="C64" i="7"/>
  <c r="F63" i="7"/>
  <c r="E63" i="7"/>
  <c r="D63" i="7"/>
  <c r="C63" i="7"/>
  <c r="F62" i="7"/>
  <c r="E62" i="7"/>
  <c r="D62" i="7"/>
  <c r="C62" i="7"/>
  <c r="F61" i="7"/>
  <c r="E61" i="7"/>
  <c r="D61" i="7"/>
  <c r="C61" i="7"/>
  <c r="F60" i="7"/>
  <c r="E60" i="7"/>
  <c r="D60" i="7"/>
  <c r="C60" i="7"/>
  <c r="F59" i="7"/>
  <c r="E59" i="7"/>
  <c r="D59" i="7"/>
  <c r="C59" i="7"/>
  <c r="F58" i="7"/>
  <c r="E58" i="7"/>
  <c r="D58" i="7"/>
  <c r="C58" i="7"/>
  <c r="F57" i="7"/>
  <c r="E57" i="7"/>
  <c r="D57" i="7"/>
  <c r="C57" i="7"/>
  <c r="F56" i="7"/>
  <c r="E56" i="7"/>
  <c r="D56" i="7"/>
  <c r="C56" i="7"/>
  <c r="F55" i="7"/>
  <c r="E55" i="7"/>
  <c r="D55" i="7"/>
  <c r="C55" i="7"/>
  <c r="F54" i="7"/>
  <c r="E54" i="7"/>
  <c r="D54" i="7"/>
  <c r="C54" i="7"/>
  <c r="F53" i="7"/>
  <c r="E53" i="7"/>
  <c r="D53" i="7"/>
  <c r="C53" i="7"/>
  <c r="F52" i="7"/>
  <c r="E52" i="7"/>
  <c r="D52" i="7"/>
  <c r="C52" i="7"/>
  <c r="F51" i="7"/>
  <c r="E51" i="7"/>
  <c r="D51" i="7"/>
  <c r="C51" i="7"/>
  <c r="F50" i="7"/>
  <c r="E50" i="7"/>
  <c r="D50" i="7"/>
  <c r="C50" i="7"/>
  <c r="F49" i="7"/>
  <c r="E49" i="7"/>
  <c r="D49" i="7"/>
  <c r="C49" i="7"/>
  <c r="F48" i="7"/>
  <c r="E48" i="7"/>
  <c r="D48" i="7"/>
  <c r="C48" i="7"/>
  <c r="F47" i="7"/>
  <c r="E47" i="7"/>
  <c r="D47" i="7"/>
  <c r="C47" i="7"/>
  <c r="F46" i="7"/>
  <c r="E46" i="7"/>
  <c r="D46" i="7"/>
  <c r="C46" i="7"/>
  <c r="F45" i="7"/>
  <c r="E45" i="7"/>
  <c r="D45" i="7"/>
  <c r="C45" i="7"/>
  <c r="F44" i="7"/>
  <c r="E44" i="7"/>
  <c r="D44" i="7"/>
  <c r="C44" i="7"/>
  <c r="F43" i="7"/>
  <c r="E43" i="7"/>
  <c r="D43" i="7"/>
  <c r="C43" i="7"/>
  <c r="F42" i="7"/>
  <c r="E42" i="7"/>
  <c r="D42" i="7"/>
  <c r="C42" i="7"/>
  <c r="F41" i="7"/>
  <c r="E41" i="7"/>
  <c r="D41" i="7"/>
  <c r="C41" i="7"/>
  <c r="F40" i="7"/>
  <c r="E40" i="7"/>
  <c r="D40" i="7"/>
  <c r="C40" i="7"/>
  <c r="F39" i="7"/>
  <c r="E39" i="7"/>
  <c r="D39" i="7"/>
  <c r="C39" i="7"/>
  <c r="F38" i="7"/>
  <c r="E38" i="7"/>
  <c r="D38" i="7"/>
  <c r="C38" i="7"/>
  <c r="F37" i="7"/>
  <c r="E37" i="7"/>
  <c r="D37" i="7"/>
  <c r="C37" i="7"/>
  <c r="F36" i="7"/>
  <c r="E36" i="7"/>
  <c r="D36" i="7"/>
  <c r="C36" i="7"/>
  <c r="F35" i="7"/>
  <c r="E35" i="7"/>
  <c r="D35" i="7"/>
  <c r="C35" i="7"/>
  <c r="F34" i="7"/>
  <c r="E34" i="7"/>
  <c r="D34" i="7"/>
  <c r="C34" i="7"/>
  <c r="F33" i="7"/>
  <c r="E33" i="7"/>
  <c r="D33" i="7"/>
  <c r="C33" i="7"/>
  <c r="F32" i="7"/>
  <c r="E32" i="7"/>
  <c r="D32" i="7"/>
  <c r="C32" i="7"/>
  <c r="F31" i="7"/>
  <c r="E31" i="7"/>
  <c r="D31" i="7"/>
  <c r="C31" i="7"/>
  <c r="F30" i="7"/>
  <c r="E30" i="7"/>
  <c r="D30" i="7"/>
  <c r="C30" i="7"/>
  <c r="F29" i="7"/>
  <c r="E29" i="7"/>
  <c r="D29" i="7"/>
  <c r="C29" i="7"/>
  <c r="F28" i="7"/>
  <c r="E28" i="7"/>
  <c r="D28" i="7"/>
  <c r="C28" i="7"/>
  <c r="F27" i="7"/>
  <c r="E27" i="7"/>
  <c r="D27" i="7"/>
  <c r="C27" i="7"/>
  <c r="F26" i="7"/>
  <c r="E26" i="7"/>
  <c r="D26" i="7"/>
  <c r="C26" i="7"/>
  <c r="F25" i="7"/>
  <c r="E25" i="7"/>
  <c r="D25" i="7"/>
  <c r="C25" i="7"/>
  <c r="F24" i="7"/>
  <c r="E24" i="7"/>
  <c r="D24" i="7"/>
  <c r="C24" i="7"/>
  <c r="F23" i="7"/>
  <c r="E23" i="7"/>
  <c r="D23" i="7"/>
  <c r="C23" i="7"/>
  <c r="F22" i="7"/>
  <c r="E22" i="7"/>
  <c r="D22" i="7"/>
  <c r="C22" i="7"/>
  <c r="F21" i="7"/>
  <c r="E21" i="7"/>
  <c r="D21" i="7"/>
  <c r="C21" i="7"/>
  <c r="F20" i="7"/>
  <c r="E20" i="7"/>
  <c r="D20" i="7"/>
  <c r="C20" i="7"/>
  <c r="F19" i="7"/>
  <c r="E19" i="7"/>
  <c r="D19" i="7"/>
  <c r="C19" i="7"/>
  <c r="F18" i="7"/>
  <c r="E18" i="7"/>
  <c r="D18" i="7"/>
  <c r="C18" i="7"/>
  <c r="F17" i="7"/>
  <c r="E17" i="7"/>
  <c r="D17" i="7"/>
  <c r="C17" i="7"/>
  <c r="F16" i="7"/>
  <c r="E16" i="7"/>
  <c r="D16" i="7"/>
  <c r="C16" i="7"/>
  <c r="F15" i="7"/>
  <c r="E15" i="7"/>
  <c r="D15" i="7"/>
  <c r="C15" i="7"/>
  <c r="F14" i="7"/>
  <c r="E14" i="7"/>
  <c r="D14" i="7"/>
  <c r="C14" i="7"/>
  <c r="F13" i="7"/>
  <c r="E13" i="7"/>
  <c r="D13" i="7"/>
  <c r="C13" i="7"/>
  <c r="F12" i="7"/>
  <c r="E12" i="7"/>
  <c r="D12" i="7"/>
  <c r="C12" i="7"/>
  <c r="F11" i="7"/>
  <c r="E11" i="7"/>
  <c r="D11" i="7"/>
  <c r="C11" i="7"/>
  <c r="F10" i="7"/>
  <c r="E10" i="7"/>
  <c r="D10" i="7"/>
  <c r="C10" i="7"/>
  <c r="F9" i="7"/>
  <c r="E9" i="7"/>
  <c r="D9" i="7"/>
  <c r="C9" i="7"/>
  <c r="F8" i="7"/>
  <c r="E8" i="7"/>
  <c r="D8" i="7"/>
  <c r="C8" i="7"/>
  <c r="F7" i="7"/>
  <c r="E7" i="7"/>
  <c r="D7" i="7"/>
  <c r="C7" i="7"/>
  <c r="F6" i="7"/>
  <c r="E6" i="7"/>
  <c r="D6" i="7"/>
  <c r="C6" i="7"/>
  <c r="F5" i="7"/>
  <c r="E5" i="7"/>
  <c r="D5" i="7"/>
  <c r="C5" i="7"/>
  <c r="F4" i="7"/>
  <c r="E4" i="7"/>
  <c r="D4" i="7"/>
  <c r="C4" i="7"/>
  <c r="F3" i="7"/>
  <c r="E3" i="7"/>
  <c r="D3" i="7"/>
  <c r="C3" i="7"/>
  <c r="F2" i="7"/>
  <c r="E2" i="7"/>
  <c r="D2" i="7"/>
  <c r="C2" i="7"/>
  <c r="M201" i="6"/>
  <c r="L201" i="6"/>
  <c r="K201" i="6"/>
  <c r="N201" i="6" s="1"/>
  <c r="J201" i="6"/>
  <c r="I201" i="6"/>
  <c r="H201" i="6"/>
  <c r="M200" i="6"/>
  <c r="L200" i="6"/>
  <c r="K200" i="6"/>
  <c r="N200" i="6" s="1"/>
  <c r="J200" i="6"/>
  <c r="I200" i="6"/>
  <c r="H200" i="6"/>
  <c r="N199" i="6"/>
  <c r="M199" i="6"/>
  <c r="L199" i="6"/>
  <c r="K199" i="6"/>
  <c r="J199" i="6"/>
  <c r="I199" i="6"/>
  <c r="H199" i="6"/>
  <c r="M198" i="6"/>
  <c r="L198" i="6"/>
  <c r="K198" i="6"/>
  <c r="N198" i="6" s="1"/>
  <c r="J198" i="6"/>
  <c r="I198" i="6"/>
  <c r="H198" i="6"/>
  <c r="M197" i="6"/>
  <c r="L197" i="6"/>
  <c r="K197" i="6"/>
  <c r="N197" i="6" s="1"/>
  <c r="J197" i="6"/>
  <c r="I197" i="6"/>
  <c r="H197" i="6"/>
  <c r="B313" i="5"/>
  <c r="J312" i="5"/>
  <c r="I312" i="5"/>
  <c r="H312" i="5"/>
  <c r="G312" i="5"/>
  <c r="C312" i="5"/>
  <c r="B312" i="5"/>
  <c r="J311" i="5"/>
  <c r="I311" i="5"/>
  <c r="H311" i="5"/>
  <c r="G311" i="5"/>
  <c r="C311" i="5"/>
  <c r="B311" i="5"/>
  <c r="J310" i="5"/>
  <c r="I310" i="5"/>
  <c r="H310" i="5"/>
  <c r="G310" i="5"/>
  <c r="C310" i="5"/>
  <c r="B310" i="5"/>
  <c r="J309" i="5"/>
  <c r="I309" i="5"/>
  <c r="H309" i="5"/>
  <c r="G309" i="5"/>
  <c r="C309" i="5"/>
  <c r="B309" i="5"/>
  <c r="J308" i="5"/>
  <c r="I308" i="5"/>
  <c r="H308" i="5"/>
  <c r="G308" i="5"/>
  <c r="C308" i="5"/>
  <c r="B308" i="5"/>
  <c r="J307" i="5"/>
  <c r="I307" i="5"/>
  <c r="H307" i="5"/>
  <c r="G307" i="5"/>
  <c r="C307" i="5"/>
  <c r="B307" i="5"/>
  <c r="J306" i="5"/>
  <c r="I306" i="5"/>
  <c r="H306" i="5"/>
  <c r="G306" i="5"/>
  <c r="C306" i="5"/>
  <c r="B306" i="5"/>
  <c r="J305" i="5"/>
  <c r="I305" i="5"/>
  <c r="H305" i="5"/>
  <c r="G305" i="5"/>
  <c r="C305" i="5"/>
  <c r="B305" i="5"/>
  <c r="J304" i="5"/>
  <c r="I304" i="5"/>
  <c r="H304" i="5"/>
  <c r="G304" i="5"/>
  <c r="C304" i="5"/>
  <c r="B304" i="5"/>
  <c r="J303" i="5"/>
  <c r="I303" i="5"/>
  <c r="H303" i="5"/>
  <c r="G303" i="5"/>
  <c r="C303" i="5"/>
  <c r="B303" i="5"/>
  <c r="J302" i="5"/>
  <c r="I302" i="5"/>
  <c r="H302" i="5"/>
  <c r="G302" i="5"/>
  <c r="C302" i="5"/>
  <c r="B302" i="5"/>
  <c r="J301" i="5"/>
  <c r="I301" i="5"/>
  <c r="H301" i="5"/>
  <c r="G301" i="5"/>
  <c r="C301" i="5"/>
  <c r="B301" i="5"/>
  <c r="J300" i="5"/>
  <c r="I300" i="5"/>
  <c r="H300" i="5"/>
  <c r="G300" i="5"/>
  <c r="C300" i="5"/>
  <c r="B300" i="5"/>
  <c r="J299" i="5"/>
  <c r="I299" i="5"/>
  <c r="H299" i="5"/>
  <c r="G299" i="5"/>
  <c r="C299" i="5"/>
  <c r="B299" i="5"/>
  <c r="J298" i="5"/>
  <c r="I298" i="5"/>
  <c r="H298" i="5"/>
  <c r="G298" i="5"/>
  <c r="C298" i="5"/>
  <c r="B298" i="5"/>
  <c r="J297" i="5"/>
  <c r="I297" i="5"/>
  <c r="H297" i="5"/>
  <c r="G297" i="5"/>
  <c r="C297" i="5"/>
  <c r="B297" i="5"/>
  <c r="J296" i="5"/>
  <c r="I296" i="5"/>
  <c r="H296" i="5"/>
  <c r="G296" i="5"/>
  <c r="C296" i="5"/>
  <c r="B296" i="5"/>
  <c r="J295" i="5"/>
  <c r="I295" i="5"/>
  <c r="H295" i="5"/>
  <c r="G295" i="5"/>
  <c r="C295" i="5"/>
  <c r="B295" i="5"/>
  <c r="J294" i="5"/>
  <c r="I294" i="5"/>
  <c r="H294" i="5"/>
  <c r="G294" i="5"/>
  <c r="C294" i="5"/>
  <c r="B294" i="5"/>
  <c r="J293" i="5"/>
  <c r="I293" i="5"/>
  <c r="H293" i="5"/>
  <c r="G293" i="5"/>
  <c r="C293" i="5"/>
  <c r="B293" i="5"/>
  <c r="J292" i="5"/>
  <c r="I292" i="5"/>
  <c r="H292" i="5"/>
  <c r="G292" i="5"/>
  <c r="C292" i="5"/>
  <c r="B292" i="5"/>
  <c r="J291" i="5"/>
  <c r="I291" i="5"/>
  <c r="H291" i="5"/>
  <c r="G291" i="5"/>
  <c r="C291" i="5"/>
  <c r="B291" i="5"/>
  <c r="J290" i="5"/>
  <c r="I290" i="5"/>
  <c r="H290" i="5"/>
  <c r="G290" i="5"/>
  <c r="C290" i="5"/>
  <c r="B290" i="5"/>
  <c r="J289" i="5"/>
  <c r="I289" i="5"/>
  <c r="H289" i="5"/>
  <c r="G289" i="5"/>
  <c r="C289" i="5"/>
  <c r="B289" i="5"/>
  <c r="J288" i="5"/>
  <c r="I288" i="5"/>
  <c r="H288" i="5"/>
  <c r="G288" i="5"/>
  <c r="C288" i="5"/>
  <c r="B288" i="5"/>
  <c r="J287" i="5"/>
  <c r="I287" i="5"/>
  <c r="H287" i="5"/>
  <c r="G287" i="5"/>
  <c r="C287" i="5"/>
  <c r="B287" i="5"/>
  <c r="J286" i="5"/>
  <c r="I286" i="5"/>
  <c r="H286" i="5"/>
  <c r="G286" i="5"/>
  <c r="C286" i="5"/>
  <c r="B286" i="5"/>
  <c r="J285" i="5"/>
  <c r="I285" i="5"/>
  <c r="H285" i="5"/>
  <c r="G285" i="5"/>
  <c r="C285" i="5"/>
  <c r="B285" i="5"/>
  <c r="J284" i="5"/>
  <c r="I284" i="5"/>
  <c r="H284" i="5"/>
  <c r="G284" i="5"/>
  <c r="C284" i="5"/>
  <c r="B284" i="5"/>
  <c r="J283" i="5"/>
  <c r="I283" i="5"/>
  <c r="H283" i="5"/>
  <c r="G283" i="5"/>
  <c r="C283" i="5"/>
  <c r="B283" i="5"/>
  <c r="J282" i="5"/>
  <c r="I282" i="5"/>
  <c r="H282" i="5"/>
  <c r="G282" i="5"/>
  <c r="C282" i="5"/>
  <c r="B282" i="5"/>
  <c r="J281" i="5"/>
  <c r="I281" i="5"/>
  <c r="H281" i="5"/>
  <c r="G281" i="5"/>
  <c r="C281" i="5"/>
  <c r="B281" i="5"/>
  <c r="J280" i="5"/>
  <c r="I280" i="5"/>
  <c r="H280" i="5"/>
  <c r="G280" i="5"/>
  <c r="C280" i="5"/>
  <c r="B280" i="5"/>
  <c r="J279" i="5"/>
  <c r="I279" i="5"/>
  <c r="H279" i="5"/>
  <c r="G279" i="5"/>
  <c r="C279" i="5"/>
  <c r="B279" i="5"/>
  <c r="J278" i="5"/>
  <c r="I278" i="5"/>
  <c r="H278" i="5"/>
  <c r="G278" i="5"/>
  <c r="C278" i="5"/>
  <c r="B278" i="5"/>
  <c r="J277" i="5"/>
  <c r="I277" i="5"/>
  <c r="H277" i="5"/>
  <c r="G277" i="5"/>
  <c r="C277" i="5"/>
  <c r="B277" i="5"/>
  <c r="J276" i="5"/>
  <c r="F276" i="5"/>
  <c r="I276" i="5" s="1"/>
  <c r="C276" i="5"/>
  <c r="B276" i="5"/>
  <c r="J275" i="5"/>
  <c r="I275" i="5"/>
  <c r="G275" i="5"/>
  <c r="F275" i="5"/>
  <c r="H275" i="5" s="1"/>
  <c r="C275" i="5"/>
  <c r="B275" i="5"/>
  <c r="J274" i="5"/>
  <c r="F274" i="5"/>
  <c r="I274" i="5" s="1"/>
  <c r="C274" i="5"/>
  <c r="B274" i="5"/>
  <c r="J273" i="5"/>
  <c r="G273" i="5"/>
  <c r="F273" i="5"/>
  <c r="H273" i="5" s="1"/>
  <c r="C273" i="5"/>
  <c r="B273" i="5"/>
  <c r="J272" i="5"/>
  <c r="F272" i="5"/>
  <c r="I272" i="5" s="1"/>
  <c r="C272" i="5"/>
  <c r="B272" i="5"/>
  <c r="J271" i="5"/>
  <c r="F271" i="5"/>
  <c r="H271" i="5" s="1"/>
  <c r="C271" i="5"/>
  <c r="B271" i="5"/>
  <c r="J270" i="5"/>
  <c r="F270" i="5"/>
  <c r="I270" i="5" s="1"/>
  <c r="C270" i="5"/>
  <c r="B270" i="5"/>
  <c r="J269" i="5"/>
  <c r="I269" i="5"/>
  <c r="F269" i="5"/>
  <c r="H269" i="5" s="1"/>
  <c r="C269" i="5"/>
  <c r="B269" i="5"/>
  <c r="J268" i="5"/>
  <c r="F268" i="5"/>
  <c r="I268" i="5" s="1"/>
  <c r="C268" i="5"/>
  <c r="B268" i="5"/>
  <c r="J267" i="5"/>
  <c r="I267" i="5"/>
  <c r="F267" i="5"/>
  <c r="H267" i="5" s="1"/>
  <c r="C267" i="5"/>
  <c r="B267" i="5"/>
  <c r="J266" i="5"/>
  <c r="F266" i="5"/>
  <c r="I266" i="5" s="1"/>
  <c r="C266" i="5"/>
  <c r="B266" i="5"/>
  <c r="J265" i="5"/>
  <c r="G265" i="5"/>
  <c r="F265" i="5"/>
  <c r="H265" i="5" s="1"/>
  <c r="C265" i="5"/>
  <c r="B265" i="5"/>
  <c r="J264" i="5"/>
  <c r="F264" i="5"/>
  <c r="I264" i="5" s="1"/>
  <c r="C264" i="5"/>
  <c r="B264" i="5"/>
  <c r="J263" i="5"/>
  <c r="F263" i="5"/>
  <c r="H263" i="5" s="1"/>
  <c r="C263" i="5"/>
  <c r="B263" i="5"/>
  <c r="J262" i="5"/>
  <c r="F262" i="5"/>
  <c r="I262" i="5" s="1"/>
  <c r="C262" i="5"/>
  <c r="B262" i="5"/>
  <c r="J261" i="5"/>
  <c r="I261" i="5"/>
  <c r="F261" i="5"/>
  <c r="H261" i="5" s="1"/>
  <c r="C261" i="5"/>
  <c r="B261" i="5"/>
  <c r="J260" i="5"/>
  <c r="F260" i="5"/>
  <c r="I260" i="5" s="1"/>
  <c r="C260" i="5"/>
  <c r="B260" i="5"/>
  <c r="J259" i="5"/>
  <c r="I259" i="5"/>
  <c r="F259" i="5"/>
  <c r="H259" i="5" s="1"/>
  <c r="C259" i="5"/>
  <c r="B259" i="5"/>
  <c r="J258" i="5"/>
  <c r="F258" i="5"/>
  <c r="I258" i="5" s="1"/>
  <c r="C258" i="5"/>
  <c r="B258" i="5"/>
  <c r="J257" i="5"/>
  <c r="G257" i="5"/>
  <c r="F257" i="5"/>
  <c r="H257" i="5" s="1"/>
  <c r="C257" i="5"/>
  <c r="B257" i="5"/>
  <c r="J256" i="5"/>
  <c r="F256" i="5"/>
  <c r="I256" i="5" s="1"/>
  <c r="C256" i="5"/>
  <c r="B256" i="5"/>
  <c r="J255" i="5"/>
  <c r="F255" i="5"/>
  <c r="H255" i="5" s="1"/>
  <c r="C255" i="5"/>
  <c r="B255" i="5"/>
  <c r="J254" i="5"/>
  <c r="F254" i="5"/>
  <c r="I254" i="5" s="1"/>
  <c r="C254" i="5"/>
  <c r="B254" i="5"/>
  <c r="J253" i="5"/>
  <c r="I253" i="5"/>
  <c r="F253" i="5"/>
  <c r="H253" i="5" s="1"/>
  <c r="C253" i="5"/>
  <c r="B253" i="5"/>
  <c r="J252" i="5"/>
  <c r="F252" i="5"/>
  <c r="I252" i="5" s="1"/>
  <c r="C252" i="5"/>
  <c r="B252" i="5"/>
  <c r="J251" i="5"/>
  <c r="I251" i="5"/>
  <c r="F251" i="5"/>
  <c r="H251" i="5" s="1"/>
  <c r="C251" i="5"/>
  <c r="B251" i="5"/>
  <c r="J250" i="5"/>
  <c r="F250" i="5"/>
  <c r="I250" i="5" s="1"/>
  <c r="C250" i="5"/>
  <c r="B250" i="5"/>
  <c r="J249" i="5"/>
  <c r="G249" i="5"/>
  <c r="F249" i="5"/>
  <c r="H249" i="5" s="1"/>
  <c r="C249" i="5"/>
  <c r="B249" i="5"/>
  <c r="J248" i="5"/>
  <c r="F248" i="5"/>
  <c r="I248" i="5" s="1"/>
  <c r="C248" i="5"/>
  <c r="B248" i="5"/>
  <c r="J247" i="5"/>
  <c r="F247" i="5"/>
  <c r="H247" i="5" s="1"/>
  <c r="C247" i="5"/>
  <c r="B247" i="5"/>
  <c r="J246" i="5"/>
  <c r="F246" i="5"/>
  <c r="I246" i="5" s="1"/>
  <c r="C246" i="5"/>
  <c r="B246" i="5"/>
  <c r="J245" i="5"/>
  <c r="I245" i="5"/>
  <c r="F245" i="5"/>
  <c r="H245" i="5" s="1"/>
  <c r="C245" i="5"/>
  <c r="B245" i="5"/>
  <c r="J244" i="5"/>
  <c r="F244" i="5"/>
  <c r="I244" i="5" s="1"/>
  <c r="C244" i="5"/>
  <c r="B244" i="5"/>
  <c r="J243" i="5"/>
  <c r="I243" i="5"/>
  <c r="F243" i="5"/>
  <c r="H243" i="5" s="1"/>
  <c r="C243" i="5"/>
  <c r="B243" i="5"/>
  <c r="J242" i="5"/>
  <c r="F242" i="5"/>
  <c r="I242" i="5" s="1"/>
  <c r="C242" i="5"/>
  <c r="B242" i="5"/>
  <c r="J241" i="5"/>
  <c r="G241" i="5"/>
  <c r="F241" i="5"/>
  <c r="H241" i="5" s="1"/>
  <c r="C241" i="5"/>
  <c r="B241" i="5"/>
  <c r="J240" i="5"/>
  <c r="F240" i="5"/>
  <c r="I240" i="5" s="1"/>
  <c r="C240" i="5"/>
  <c r="B240" i="5"/>
  <c r="J239" i="5"/>
  <c r="F239" i="5"/>
  <c r="H239" i="5" s="1"/>
  <c r="C239" i="5"/>
  <c r="B239" i="5"/>
  <c r="J238" i="5"/>
  <c r="F238" i="5"/>
  <c r="I238" i="5" s="1"/>
  <c r="C238" i="5"/>
  <c r="B238" i="5"/>
  <c r="J237" i="5"/>
  <c r="I237" i="5"/>
  <c r="F237" i="5"/>
  <c r="H237" i="5" s="1"/>
  <c r="C237" i="5"/>
  <c r="B237" i="5"/>
  <c r="J236" i="5"/>
  <c r="F236" i="5"/>
  <c r="I236" i="5" s="1"/>
  <c r="C236" i="5"/>
  <c r="B236" i="5"/>
  <c r="J235" i="5"/>
  <c r="I235" i="5"/>
  <c r="F235" i="5"/>
  <c r="H235" i="5" s="1"/>
  <c r="C235" i="5"/>
  <c r="B235" i="5"/>
  <c r="J234" i="5"/>
  <c r="F234" i="5"/>
  <c r="I234" i="5" s="1"/>
  <c r="C234" i="5"/>
  <c r="B234" i="5"/>
  <c r="J233" i="5"/>
  <c r="G233" i="5"/>
  <c r="F233" i="5"/>
  <c r="H233" i="5" s="1"/>
  <c r="C233" i="5"/>
  <c r="B233" i="5"/>
  <c r="J232" i="5"/>
  <c r="F232" i="5"/>
  <c r="I232" i="5" s="1"/>
  <c r="C232" i="5"/>
  <c r="B232" i="5"/>
  <c r="J231" i="5"/>
  <c r="F231" i="5"/>
  <c r="H231" i="5" s="1"/>
  <c r="C231" i="5"/>
  <c r="B231" i="5"/>
  <c r="J230" i="5"/>
  <c r="F230" i="5"/>
  <c r="I230" i="5" s="1"/>
  <c r="C230" i="5"/>
  <c r="B230" i="5"/>
  <c r="J229" i="5"/>
  <c r="I229" i="5"/>
  <c r="F229" i="5"/>
  <c r="H229" i="5" s="1"/>
  <c r="C229" i="5"/>
  <c r="B229" i="5"/>
  <c r="J228" i="5"/>
  <c r="F228" i="5"/>
  <c r="I228" i="5" s="1"/>
  <c r="C228" i="5"/>
  <c r="B228" i="5"/>
  <c r="J227" i="5"/>
  <c r="I227" i="5"/>
  <c r="F227" i="5"/>
  <c r="H227" i="5" s="1"/>
  <c r="C227" i="5"/>
  <c r="B227" i="5"/>
  <c r="J226" i="5"/>
  <c r="F226" i="5"/>
  <c r="I226" i="5" s="1"/>
  <c r="C226" i="5"/>
  <c r="B226" i="5"/>
  <c r="J225" i="5"/>
  <c r="G225" i="5"/>
  <c r="F225" i="5"/>
  <c r="H225" i="5" s="1"/>
  <c r="C225" i="5"/>
  <c r="B225" i="5"/>
  <c r="J224" i="5"/>
  <c r="F224" i="5"/>
  <c r="I224" i="5" s="1"/>
  <c r="C224" i="5"/>
  <c r="B224" i="5"/>
  <c r="J223" i="5"/>
  <c r="F223" i="5"/>
  <c r="H223" i="5" s="1"/>
  <c r="C223" i="5"/>
  <c r="B223" i="5"/>
  <c r="J222" i="5"/>
  <c r="F222" i="5"/>
  <c r="I222" i="5" s="1"/>
  <c r="C222" i="5"/>
  <c r="B222" i="5"/>
  <c r="J221" i="5"/>
  <c r="H221" i="5"/>
  <c r="G221" i="5"/>
  <c r="C221" i="5"/>
  <c r="B221" i="5"/>
  <c r="J220" i="5"/>
  <c r="H220" i="5"/>
  <c r="G220" i="5"/>
  <c r="C220" i="5"/>
  <c r="B220" i="5"/>
  <c r="J219" i="5"/>
  <c r="H219" i="5"/>
  <c r="G219" i="5"/>
  <c r="C219" i="5"/>
  <c r="B219" i="5"/>
  <c r="J218" i="5"/>
  <c r="H218" i="5"/>
  <c r="G218" i="5"/>
  <c r="C218" i="5"/>
  <c r="B218" i="5"/>
  <c r="J217" i="5"/>
  <c r="H217" i="5"/>
  <c r="G217" i="5"/>
  <c r="C217" i="5"/>
  <c r="B217" i="5"/>
  <c r="J216" i="5"/>
  <c r="H216" i="5"/>
  <c r="G216" i="5"/>
  <c r="C216" i="5"/>
  <c r="B216" i="5"/>
  <c r="J215" i="5"/>
  <c r="H215" i="5"/>
  <c r="G215" i="5"/>
  <c r="C215" i="5"/>
  <c r="B215" i="5"/>
  <c r="J214" i="5"/>
  <c r="H214" i="5"/>
  <c r="G214" i="5"/>
  <c r="C214" i="5"/>
  <c r="B214" i="5"/>
  <c r="J213" i="5"/>
  <c r="H213" i="5"/>
  <c r="G213" i="5"/>
  <c r="C213" i="5"/>
  <c r="B213" i="5"/>
  <c r="J212" i="5"/>
  <c r="H212" i="5"/>
  <c r="G212" i="5"/>
  <c r="C212" i="5"/>
  <c r="B212" i="5"/>
  <c r="J211" i="5"/>
  <c r="H211" i="5"/>
  <c r="G211" i="5"/>
  <c r="C211" i="5"/>
  <c r="B211" i="5"/>
  <c r="J210" i="5"/>
  <c r="H210" i="5"/>
  <c r="G210" i="5"/>
  <c r="C210" i="5"/>
  <c r="B210" i="5"/>
  <c r="J209" i="5"/>
  <c r="H209" i="5"/>
  <c r="G209" i="5"/>
  <c r="C209" i="5"/>
  <c r="B209" i="5"/>
  <c r="J208" i="5"/>
  <c r="H208" i="5"/>
  <c r="G208" i="5"/>
  <c r="C208" i="5"/>
  <c r="B208" i="5"/>
  <c r="J207" i="5"/>
  <c r="H207" i="5"/>
  <c r="G207" i="5"/>
  <c r="C207" i="5"/>
  <c r="B207" i="5"/>
  <c r="J206" i="5"/>
  <c r="H206" i="5"/>
  <c r="G206" i="5"/>
  <c r="C206" i="5"/>
  <c r="B206" i="5"/>
  <c r="J205" i="5"/>
  <c r="H205" i="5"/>
  <c r="G205" i="5"/>
  <c r="C205" i="5"/>
  <c r="B205" i="5"/>
  <c r="J204" i="5"/>
  <c r="H204" i="5"/>
  <c r="G204" i="5"/>
  <c r="C204" i="5"/>
  <c r="B204" i="5"/>
  <c r="J203" i="5"/>
  <c r="H203" i="5"/>
  <c r="G203" i="5"/>
  <c r="C203" i="5"/>
  <c r="B203" i="5"/>
  <c r="J202" i="5"/>
  <c r="H202" i="5"/>
  <c r="G202" i="5"/>
  <c r="C202" i="5"/>
  <c r="B202" i="5"/>
  <c r="J201" i="5"/>
  <c r="H201" i="5"/>
  <c r="G201" i="5"/>
  <c r="C201" i="5"/>
  <c r="B201" i="5"/>
  <c r="J200" i="5"/>
  <c r="H200" i="5"/>
  <c r="G200" i="5"/>
  <c r="C200" i="5"/>
  <c r="B200" i="5"/>
  <c r="J199" i="5"/>
  <c r="H199" i="5"/>
  <c r="G199" i="5"/>
  <c r="C199" i="5"/>
  <c r="B199" i="5"/>
  <c r="J198" i="5"/>
  <c r="H198" i="5"/>
  <c r="G198" i="5"/>
  <c r="C198" i="5"/>
  <c r="B198" i="5"/>
  <c r="J197" i="5"/>
  <c r="H197" i="5"/>
  <c r="G197" i="5"/>
  <c r="C197" i="5"/>
  <c r="B197" i="5"/>
  <c r="J196" i="5"/>
  <c r="H196" i="5"/>
  <c r="G196" i="5"/>
  <c r="C196" i="5"/>
  <c r="B196" i="5"/>
  <c r="J195" i="5"/>
  <c r="H195" i="5"/>
  <c r="G195" i="5"/>
  <c r="C195" i="5"/>
  <c r="B195" i="5"/>
  <c r="J194" i="5"/>
  <c r="H194" i="5"/>
  <c r="G194" i="5"/>
  <c r="C194" i="5"/>
  <c r="B194" i="5"/>
  <c r="J193" i="5"/>
  <c r="H193" i="5"/>
  <c r="G193" i="5"/>
  <c r="C193" i="5"/>
  <c r="B193" i="5"/>
  <c r="J192" i="5"/>
  <c r="H192" i="5"/>
  <c r="G192" i="5"/>
  <c r="C192" i="5"/>
  <c r="B192" i="5"/>
  <c r="J191" i="5"/>
  <c r="H191" i="5"/>
  <c r="G191" i="5"/>
  <c r="C191" i="5"/>
  <c r="B191" i="5"/>
  <c r="J190" i="5"/>
  <c r="H190" i="5"/>
  <c r="G190" i="5"/>
  <c r="C190" i="5"/>
  <c r="B190" i="5"/>
  <c r="J189" i="5"/>
  <c r="H189" i="5"/>
  <c r="G189" i="5"/>
  <c r="C189" i="5"/>
  <c r="B189" i="5"/>
  <c r="J188" i="5"/>
  <c r="H188" i="5"/>
  <c r="G188" i="5"/>
  <c r="C188" i="5"/>
  <c r="B188" i="5"/>
  <c r="J187" i="5"/>
  <c r="H187" i="5"/>
  <c r="G187" i="5"/>
  <c r="C187" i="5"/>
  <c r="B187" i="5"/>
  <c r="J186" i="5"/>
  <c r="H186" i="5"/>
  <c r="G186" i="5"/>
  <c r="C186" i="5"/>
  <c r="B186" i="5"/>
  <c r="J185" i="5"/>
  <c r="H185" i="5"/>
  <c r="G185" i="5"/>
  <c r="C185" i="5"/>
  <c r="B185" i="5"/>
  <c r="J184" i="5"/>
  <c r="H184" i="5"/>
  <c r="G184" i="5"/>
  <c r="C184" i="5"/>
  <c r="B184" i="5"/>
  <c r="J183" i="5"/>
  <c r="H183" i="5"/>
  <c r="G183" i="5"/>
  <c r="C183" i="5"/>
  <c r="B183" i="5"/>
  <c r="J182" i="5"/>
  <c r="H182" i="5"/>
  <c r="G182" i="5"/>
  <c r="C182" i="5"/>
  <c r="B182" i="5"/>
  <c r="J181" i="5"/>
  <c r="H181" i="5"/>
  <c r="G181" i="5"/>
  <c r="C181" i="5"/>
  <c r="B181" i="5"/>
  <c r="J180" i="5"/>
  <c r="H180" i="5"/>
  <c r="G180" i="5"/>
  <c r="C180" i="5"/>
  <c r="B180" i="5"/>
  <c r="J179" i="5"/>
  <c r="H179" i="5"/>
  <c r="G179" i="5"/>
  <c r="C179" i="5"/>
  <c r="B179" i="5"/>
  <c r="J178" i="5"/>
  <c r="H178" i="5"/>
  <c r="G178" i="5"/>
  <c r="C178" i="5"/>
  <c r="B178" i="5"/>
  <c r="J177" i="5"/>
  <c r="H177" i="5"/>
  <c r="G177" i="5"/>
  <c r="C177" i="5"/>
  <c r="B177" i="5"/>
  <c r="J176" i="5"/>
  <c r="H176" i="5"/>
  <c r="G176" i="5"/>
  <c r="C176" i="5"/>
  <c r="B176" i="5"/>
  <c r="J175" i="5"/>
  <c r="H175" i="5"/>
  <c r="G175" i="5"/>
  <c r="C175" i="5"/>
  <c r="B175" i="5"/>
  <c r="J174" i="5"/>
  <c r="H174" i="5"/>
  <c r="G174" i="5"/>
  <c r="C174" i="5"/>
  <c r="B174" i="5"/>
  <c r="J173" i="5"/>
  <c r="H173" i="5"/>
  <c r="G173" i="5"/>
  <c r="C173" i="5"/>
  <c r="B173" i="5"/>
  <c r="J172" i="5"/>
  <c r="H172" i="5"/>
  <c r="G172" i="5"/>
  <c r="C172" i="5"/>
  <c r="B172" i="5"/>
  <c r="J171" i="5"/>
  <c r="H171" i="5"/>
  <c r="G171" i="5"/>
  <c r="C171" i="5"/>
  <c r="B171" i="5"/>
  <c r="J170" i="5"/>
  <c r="H170" i="5"/>
  <c r="G170" i="5"/>
  <c r="C170" i="5"/>
  <c r="B170" i="5"/>
  <c r="J169" i="5"/>
  <c r="H169" i="5"/>
  <c r="G169" i="5"/>
  <c r="C169" i="5"/>
  <c r="B169" i="5"/>
  <c r="J168" i="5"/>
  <c r="H168" i="5"/>
  <c r="G168" i="5"/>
  <c r="C168" i="5"/>
  <c r="B168" i="5"/>
  <c r="J167" i="5"/>
  <c r="H167" i="5"/>
  <c r="G167" i="5"/>
  <c r="C167" i="5"/>
  <c r="B167" i="5"/>
  <c r="J166" i="5"/>
  <c r="H166" i="5"/>
  <c r="G166" i="5"/>
  <c r="C166" i="5"/>
  <c r="B166" i="5"/>
  <c r="J165" i="5"/>
  <c r="H165" i="5"/>
  <c r="G165" i="5"/>
  <c r="C165" i="5"/>
  <c r="B165" i="5"/>
  <c r="J164" i="5"/>
  <c r="H164" i="5"/>
  <c r="G164" i="5"/>
  <c r="C164" i="5"/>
  <c r="B164" i="5"/>
  <c r="J163" i="5"/>
  <c r="H163" i="5"/>
  <c r="G163" i="5"/>
  <c r="C163" i="5"/>
  <c r="B163" i="5"/>
  <c r="J162" i="5"/>
  <c r="H162" i="5"/>
  <c r="G162" i="5"/>
  <c r="C162" i="5"/>
  <c r="B162" i="5"/>
  <c r="J161" i="5"/>
  <c r="H161" i="5"/>
  <c r="G161" i="5"/>
  <c r="C161" i="5"/>
  <c r="B161" i="5"/>
  <c r="J160" i="5"/>
  <c r="H160" i="5"/>
  <c r="G160" i="5"/>
  <c r="C160" i="5"/>
  <c r="B160" i="5"/>
  <c r="J159" i="5"/>
  <c r="H159" i="5"/>
  <c r="G159" i="5"/>
  <c r="C159" i="5"/>
  <c r="B159" i="5"/>
  <c r="J158" i="5"/>
  <c r="H158" i="5"/>
  <c r="G158" i="5"/>
  <c r="C158" i="5"/>
  <c r="B158" i="5"/>
  <c r="J157" i="5"/>
  <c r="H157" i="5"/>
  <c r="G157" i="5"/>
  <c r="C157" i="5"/>
  <c r="B157" i="5"/>
  <c r="J156" i="5"/>
  <c r="H156" i="5"/>
  <c r="G156" i="5"/>
  <c r="C156" i="5"/>
  <c r="B156" i="5"/>
  <c r="J155" i="5"/>
  <c r="H155" i="5"/>
  <c r="G155" i="5"/>
  <c r="C155" i="5"/>
  <c r="B155" i="5"/>
  <c r="J154" i="5"/>
  <c r="H154" i="5"/>
  <c r="G154" i="5"/>
  <c r="C154" i="5"/>
  <c r="B154" i="5"/>
  <c r="J153" i="5"/>
  <c r="H153" i="5"/>
  <c r="G153" i="5"/>
  <c r="C153" i="5"/>
  <c r="B153" i="5"/>
  <c r="J152" i="5"/>
  <c r="H152" i="5"/>
  <c r="G152" i="5"/>
  <c r="C152" i="5"/>
  <c r="B152" i="5"/>
  <c r="J151" i="5"/>
  <c r="H151" i="5"/>
  <c r="G151" i="5"/>
  <c r="C151" i="5"/>
  <c r="B151" i="5"/>
  <c r="J150" i="5"/>
  <c r="H150" i="5"/>
  <c r="G150" i="5"/>
  <c r="C150" i="5"/>
  <c r="B150" i="5"/>
  <c r="J149" i="5"/>
  <c r="H149" i="5"/>
  <c r="G149" i="5"/>
  <c r="C149" i="5"/>
  <c r="B149" i="5"/>
  <c r="J148" i="5"/>
  <c r="H148" i="5"/>
  <c r="G148" i="5"/>
  <c r="C148" i="5"/>
  <c r="B148" i="5"/>
  <c r="J147" i="5"/>
  <c r="H147" i="5"/>
  <c r="G147" i="5"/>
  <c r="C147" i="5"/>
  <c r="B147" i="5"/>
  <c r="J146" i="5"/>
  <c r="H146" i="5"/>
  <c r="G146" i="5"/>
  <c r="C146" i="5"/>
  <c r="B146" i="5"/>
  <c r="J145" i="5"/>
  <c r="H145" i="5"/>
  <c r="G145" i="5"/>
  <c r="C145" i="5"/>
  <c r="B145" i="5"/>
  <c r="J144" i="5"/>
  <c r="H144" i="5"/>
  <c r="G144" i="5"/>
  <c r="C144" i="5"/>
  <c r="B144" i="5"/>
  <c r="J143" i="5"/>
  <c r="H143" i="5"/>
  <c r="G143" i="5"/>
  <c r="C143" i="5"/>
  <c r="B143" i="5"/>
  <c r="J142" i="5"/>
  <c r="H142" i="5"/>
  <c r="G142" i="5"/>
  <c r="C142" i="5"/>
  <c r="B142" i="5"/>
  <c r="J141" i="5"/>
  <c r="H141" i="5"/>
  <c r="G141" i="5"/>
  <c r="C141" i="5"/>
  <c r="B141" i="5"/>
  <c r="J140" i="5"/>
  <c r="H140" i="5"/>
  <c r="G140" i="5"/>
  <c r="C140" i="5"/>
  <c r="B140" i="5"/>
  <c r="J139" i="5"/>
  <c r="H139" i="5"/>
  <c r="G139" i="5"/>
  <c r="C139" i="5"/>
  <c r="B139" i="5"/>
  <c r="J138" i="5"/>
  <c r="H138" i="5"/>
  <c r="G138" i="5"/>
  <c r="C138" i="5"/>
  <c r="B138" i="5"/>
  <c r="J137" i="5"/>
  <c r="H137" i="5"/>
  <c r="G137" i="5"/>
  <c r="C137" i="5"/>
  <c r="B137" i="5"/>
  <c r="J136" i="5"/>
  <c r="H136" i="5"/>
  <c r="G136" i="5"/>
  <c r="C136" i="5"/>
  <c r="B136" i="5"/>
  <c r="J135" i="5"/>
  <c r="H135" i="5"/>
  <c r="G135" i="5"/>
  <c r="C135" i="5"/>
  <c r="B135" i="5"/>
  <c r="J134" i="5"/>
  <c r="H134" i="5"/>
  <c r="G134" i="5"/>
  <c r="C134" i="5"/>
  <c r="B134" i="5"/>
  <c r="J133" i="5"/>
  <c r="H133" i="5"/>
  <c r="G133" i="5"/>
  <c r="C133" i="5"/>
  <c r="B133" i="5"/>
  <c r="J132" i="5"/>
  <c r="H132" i="5"/>
  <c r="G132" i="5"/>
  <c r="C132" i="5"/>
  <c r="B132" i="5"/>
  <c r="J131" i="5"/>
  <c r="H131" i="5"/>
  <c r="G131" i="5"/>
  <c r="C131" i="5"/>
  <c r="B131" i="5"/>
  <c r="J130" i="5"/>
  <c r="H130" i="5"/>
  <c r="G130" i="5"/>
  <c r="C130" i="5"/>
  <c r="B130" i="5"/>
  <c r="J129" i="5"/>
  <c r="H129" i="5"/>
  <c r="G129" i="5"/>
  <c r="C129" i="5"/>
  <c r="B129" i="5"/>
  <c r="J128" i="5"/>
  <c r="H128" i="5"/>
  <c r="G128" i="5"/>
  <c r="C128" i="5"/>
  <c r="B128" i="5"/>
  <c r="J127" i="5"/>
  <c r="H127" i="5"/>
  <c r="G127" i="5"/>
  <c r="C127" i="5"/>
  <c r="B127" i="5"/>
  <c r="J126" i="5"/>
  <c r="H126" i="5"/>
  <c r="G126" i="5"/>
  <c r="C126" i="5"/>
  <c r="B126" i="5"/>
  <c r="J125" i="5"/>
  <c r="H125" i="5"/>
  <c r="G125" i="5"/>
  <c r="C125" i="5"/>
  <c r="B125" i="5"/>
  <c r="J124" i="5"/>
  <c r="H124" i="5"/>
  <c r="G124" i="5"/>
  <c r="C124" i="5"/>
  <c r="B124" i="5"/>
  <c r="J123" i="5"/>
  <c r="H123" i="5"/>
  <c r="G123" i="5"/>
  <c r="C123" i="5"/>
  <c r="B123" i="5"/>
  <c r="J122" i="5"/>
  <c r="H122" i="5"/>
  <c r="G122" i="5"/>
  <c r="C122" i="5"/>
  <c r="B122" i="5"/>
  <c r="J121" i="5"/>
  <c r="H121" i="5"/>
  <c r="G121" i="5"/>
  <c r="C121" i="5"/>
  <c r="B121" i="5"/>
  <c r="J120" i="5"/>
  <c r="H120" i="5"/>
  <c r="G120" i="5"/>
  <c r="C120" i="5"/>
  <c r="B120" i="5"/>
  <c r="J119" i="5"/>
  <c r="H119" i="5"/>
  <c r="G119" i="5"/>
  <c r="C119" i="5"/>
  <c r="B119" i="5"/>
  <c r="J118" i="5"/>
  <c r="H118" i="5"/>
  <c r="G118" i="5"/>
  <c r="C118" i="5"/>
  <c r="B118" i="5"/>
  <c r="J117" i="5"/>
  <c r="H117" i="5"/>
  <c r="G117" i="5"/>
  <c r="C117" i="5"/>
  <c r="B117" i="5"/>
  <c r="J116" i="5"/>
  <c r="H116" i="5"/>
  <c r="G116" i="5"/>
  <c r="C116" i="5"/>
  <c r="B116" i="5"/>
  <c r="J115" i="5"/>
  <c r="H115" i="5"/>
  <c r="G115" i="5"/>
  <c r="C115" i="5"/>
  <c r="B115" i="5"/>
  <c r="J114" i="5"/>
  <c r="H114" i="5"/>
  <c r="G114" i="5"/>
  <c r="C114" i="5"/>
  <c r="B114" i="5"/>
  <c r="J113" i="5"/>
  <c r="H113" i="5"/>
  <c r="G113" i="5"/>
  <c r="C113" i="5"/>
  <c r="B113" i="5"/>
  <c r="J112" i="5"/>
  <c r="H112" i="5"/>
  <c r="G112" i="5"/>
  <c r="C112" i="5"/>
  <c r="B112" i="5"/>
  <c r="J111" i="5"/>
  <c r="H111" i="5"/>
  <c r="G111" i="5"/>
  <c r="C111" i="5"/>
  <c r="B111" i="5"/>
  <c r="J110" i="5"/>
  <c r="H110" i="5"/>
  <c r="G110" i="5"/>
  <c r="C110" i="5"/>
  <c r="B110" i="5"/>
  <c r="J109" i="5"/>
  <c r="H109" i="5"/>
  <c r="G109" i="5"/>
  <c r="C109" i="5"/>
  <c r="B109" i="5"/>
  <c r="J108" i="5"/>
  <c r="H108" i="5"/>
  <c r="G108" i="5"/>
  <c r="C108" i="5"/>
  <c r="B108" i="5"/>
  <c r="J107" i="5"/>
  <c r="H107" i="5"/>
  <c r="G107" i="5"/>
  <c r="C107" i="5"/>
  <c r="B107" i="5"/>
  <c r="J106" i="5"/>
  <c r="H106" i="5"/>
  <c r="G106" i="5"/>
  <c r="C106" i="5"/>
  <c r="B106" i="5"/>
  <c r="J105" i="5"/>
  <c r="H105" i="5"/>
  <c r="G105" i="5"/>
  <c r="C105" i="5"/>
  <c r="B105" i="5"/>
  <c r="J104" i="5"/>
  <c r="H104" i="5"/>
  <c r="G104" i="5"/>
  <c r="C104" i="5"/>
  <c r="B104" i="5"/>
  <c r="J103" i="5"/>
  <c r="H103" i="5"/>
  <c r="G103" i="5"/>
  <c r="C103" i="5"/>
  <c r="B103" i="5"/>
  <c r="J102" i="5"/>
  <c r="H102" i="5"/>
  <c r="G102" i="5"/>
  <c r="C102" i="5"/>
  <c r="B102" i="5"/>
  <c r="J101" i="5"/>
  <c r="H101" i="5"/>
  <c r="G101" i="5"/>
  <c r="C101" i="5"/>
  <c r="B101" i="5"/>
  <c r="J100" i="5"/>
  <c r="H100" i="5"/>
  <c r="G100" i="5"/>
  <c r="C100" i="5"/>
  <c r="B100" i="5"/>
  <c r="J99" i="5"/>
  <c r="H99" i="5"/>
  <c r="G99" i="5"/>
  <c r="C99" i="5"/>
  <c r="B99" i="5"/>
  <c r="J98" i="5"/>
  <c r="H98" i="5"/>
  <c r="G98" i="5"/>
  <c r="C98" i="5"/>
  <c r="B98" i="5"/>
  <c r="J97" i="5"/>
  <c r="H97" i="5"/>
  <c r="G97" i="5"/>
  <c r="C97" i="5"/>
  <c r="B97" i="5"/>
  <c r="J96" i="5"/>
  <c r="H96" i="5"/>
  <c r="G96" i="5"/>
  <c r="C96" i="5"/>
  <c r="B96" i="5"/>
  <c r="J95" i="5"/>
  <c r="H95" i="5"/>
  <c r="G95" i="5"/>
  <c r="C95" i="5"/>
  <c r="B95" i="5"/>
  <c r="J94" i="5"/>
  <c r="H94" i="5"/>
  <c r="G94" i="5"/>
  <c r="C94" i="5"/>
  <c r="B94" i="5"/>
  <c r="J93" i="5"/>
  <c r="H93" i="5"/>
  <c r="G93" i="5"/>
  <c r="C93" i="5"/>
  <c r="B93" i="5"/>
  <c r="J92" i="5"/>
  <c r="H92" i="5"/>
  <c r="G92" i="5"/>
  <c r="C92" i="5"/>
  <c r="B92" i="5"/>
  <c r="J91" i="5"/>
  <c r="H91" i="5"/>
  <c r="G91" i="5"/>
  <c r="C91" i="5"/>
  <c r="B91" i="5"/>
  <c r="J90" i="5"/>
  <c r="H90" i="5"/>
  <c r="G90" i="5"/>
  <c r="C90" i="5"/>
  <c r="B90" i="5"/>
  <c r="I157" i="5" s="1"/>
  <c r="J89" i="5"/>
  <c r="H89" i="5"/>
  <c r="G89" i="5"/>
  <c r="C89" i="5"/>
  <c r="B89" i="5"/>
  <c r="I89" i="5" s="1"/>
  <c r="J88" i="5"/>
  <c r="H88" i="5"/>
  <c r="G88" i="5"/>
  <c r="C88" i="5"/>
  <c r="B88" i="5"/>
  <c r="J87" i="5"/>
  <c r="H87" i="5"/>
  <c r="G87" i="5"/>
  <c r="C87" i="5"/>
  <c r="B87" i="5"/>
  <c r="J86" i="5"/>
  <c r="H86" i="5"/>
  <c r="G86" i="5"/>
  <c r="C86" i="5"/>
  <c r="B86" i="5"/>
  <c r="J85" i="5"/>
  <c r="H85" i="5"/>
  <c r="G85" i="5"/>
  <c r="C85" i="5"/>
  <c r="B85" i="5"/>
  <c r="J84" i="5"/>
  <c r="H84" i="5"/>
  <c r="G84" i="5"/>
  <c r="C84" i="5"/>
  <c r="B84" i="5"/>
  <c r="J83" i="5"/>
  <c r="H83" i="5"/>
  <c r="G83" i="5"/>
  <c r="C83" i="5"/>
  <c r="B83" i="5"/>
  <c r="J82" i="5"/>
  <c r="H82" i="5"/>
  <c r="G82" i="5"/>
  <c r="C82" i="5"/>
  <c r="B82" i="5"/>
  <c r="I88" i="5" s="1"/>
  <c r="J81" i="5"/>
  <c r="H81" i="5"/>
  <c r="G81" i="5"/>
  <c r="C81" i="5"/>
  <c r="B81" i="5"/>
  <c r="J80" i="5"/>
  <c r="H80" i="5"/>
  <c r="G80" i="5"/>
  <c r="C80" i="5"/>
  <c r="B80" i="5"/>
  <c r="J79" i="5"/>
  <c r="H79" i="5"/>
  <c r="G79" i="5"/>
  <c r="C79" i="5"/>
  <c r="B79" i="5"/>
  <c r="I167" i="5" s="1"/>
  <c r="J78" i="5"/>
  <c r="H78" i="5"/>
  <c r="G78" i="5"/>
  <c r="C78" i="5"/>
  <c r="B78" i="5"/>
  <c r="J77" i="5"/>
  <c r="H77" i="5"/>
  <c r="G77" i="5"/>
  <c r="C77" i="5"/>
  <c r="B77" i="5"/>
  <c r="J76" i="5"/>
  <c r="H76" i="5"/>
  <c r="G76" i="5"/>
  <c r="C76" i="5"/>
  <c r="B76" i="5"/>
  <c r="J75" i="5"/>
  <c r="H75" i="5"/>
  <c r="G75" i="5"/>
  <c r="C75" i="5"/>
  <c r="B75" i="5"/>
  <c r="J74" i="5"/>
  <c r="H74" i="5"/>
  <c r="G74" i="5"/>
  <c r="C74" i="5"/>
  <c r="B74" i="5"/>
  <c r="I137" i="5" s="1"/>
  <c r="J73" i="5"/>
  <c r="H73" i="5"/>
  <c r="G73" i="5"/>
  <c r="C73" i="5"/>
  <c r="B73" i="5"/>
  <c r="I140" i="5" s="1"/>
  <c r="J72" i="5"/>
  <c r="H72" i="5"/>
  <c r="G72" i="5"/>
  <c r="C72" i="5"/>
  <c r="B72" i="5"/>
  <c r="I85" i="5" s="1"/>
  <c r="J71" i="5"/>
  <c r="I71" i="5"/>
  <c r="H71" i="5"/>
  <c r="G71" i="5"/>
  <c r="C71" i="5"/>
  <c r="B71" i="5"/>
  <c r="J70" i="5"/>
  <c r="H70" i="5"/>
  <c r="G70" i="5"/>
  <c r="C70" i="5"/>
  <c r="B70" i="5"/>
  <c r="J69" i="5"/>
  <c r="H69" i="5"/>
  <c r="G69" i="5"/>
  <c r="C69" i="5"/>
  <c r="B69" i="5"/>
  <c r="J68" i="5"/>
  <c r="I68" i="5"/>
  <c r="H68" i="5"/>
  <c r="G68" i="5"/>
  <c r="C68" i="5"/>
  <c r="B68" i="5"/>
  <c r="J67" i="5"/>
  <c r="I67" i="5"/>
  <c r="H67" i="5"/>
  <c r="G67" i="5"/>
  <c r="C67" i="5"/>
  <c r="B67" i="5"/>
  <c r="J66" i="5"/>
  <c r="H66" i="5"/>
  <c r="G66" i="5"/>
  <c r="C66" i="5"/>
  <c r="B66" i="5"/>
  <c r="I61" i="5" s="1"/>
  <c r="J65" i="5"/>
  <c r="H65" i="5"/>
  <c r="G65" i="5"/>
  <c r="C65" i="5"/>
  <c r="B65" i="5"/>
  <c r="J64" i="5"/>
  <c r="H64" i="5"/>
  <c r="G64" i="5"/>
  <c r="C64" i="5"/>
  <c r="B64" i="5"/>
  <c r="I121" i="5" s="1"/>
  <c r="J63" i="5"/>
  <c r="H63" i="5"/>
  <c r="G63" i="5"/>
  <c r="C63" i="5"/>
  <c r="B63" i="5"/>
  <c r="I83" i="5" s="1"/>
  <c r="J62" i="5"/>
  <c r="H62" i="5"/>
  <c r="G62" i="5"/>
  <c r="C62" i="5"/>
  <c r="B62" i="5"/>
  <c r="I73" i="5" s="1"/>
  <c r="J61" i="5"/>
  <c r="H61" i="5"/>
  <c r="G61" i="5"/>
  <c r="C61" i="5"/>
  <c r="B61" i="5"/>
  <c r="I115" i="5" s="1"/>
  <c r="J60" i="5"/>
  <c r="H60" i="5"/>
  <c r="G60" i="5"/>
  <c r="C60" i="5"/>
  <c r="B60" i="5"/>
  <c r="J59" i="5"/>
  <c r="H59" i="5"/>
  <c r="G59" i="5"/>
  <c r="C59" i="5"/>
  <c r="B59" i="5"/>
  <c r="J58" i="5"/>
  <c r="H58" i="5"/>
  <c r="G58" i="5"/>
  <c r="C58" i="5"/>
  <c r="B58" i="5"/>
  <c r="I103" i="5" s="1"/>
  <c r="J57" i="5"/>
  <c r="H57" i="5"/>
  <c r="G57" i="5"/>
  <c r="C57" i="5"/>
  <c r="B57" i="5"/>
  <c r="I138" i="5" s="1"/>
  <c r="J56" i="5"/>
  <c r="H56" i="5"/>
  <c r="G56" i="5"/>
  <c r="C56" i="5"/>
  <c r="B56" i="5"/>
  <c r="J55" i="5"/>
  <c r="I55" i="5"/>
  <c r="H55" i="5"/>
  <c r="G55" i="5"/>
  <c r="C55" i="5"/>
  <c r="B55" i="5"/>
  <c r="J54" i="5"/>
  <c r="I54" i="5"/>
  <c r="H54" i="5"/>
  <c r="G54" i="5"/>
  <c r="C54" i="5"/>
  <c r="B54" i="5"/>
  <c r="I75" i="5" s="1"/>
  <c r="J53" i="5"/>
  <c r="I53" i="5"/>
  <c r="H53" i="5"/>
  <c r="G53" i="5"/>
  <c r="C53" i="5"/>
  <c r="B53" i="5"/>
  <c r="I139" i="5" s="1"/>
  <c r="J52" i="5"/>
  <c r="H52" i="5"/>
  <c r="G52" i="5"/>
  <c r="C52" i="5"/>
  <c r="B52" i="5"/>
  <c r="I51" i="5" s="1"/>
  <c r="J51" i="5"/>
  <c r="H51" i="5"/>
  <c r="G51" i="5"/>
  <c r="C51" i="5"/>
  <c r="B51" i="5"/>
  <c r="J50" i="5"/>
  <c r="I50" i="5"/>
  <c r="H50" i="5"/>
  <c r="G50" i="5"/>
  <c r="C50" i="5"/>
  <c r="B50" i="5"/>
  <c r="J49" i="5"/>
  <c r="H49" i="5"/>
  <c r="G49" i="5"/>
  <c r="C49" i="5"/>
  <c r="B49" i="5"/>
  <c r="I159" i="5" s="1"/>
  <c r="J48" i="5"/>
  <c r="H48" i="5"/>
  <c r="G48" i="5"/>
  <c r="C48" i="5"/>
  <c r="B48" i="5"/>
  <c r="I113" i="5" s="1"/>
  <c r="J47" i="5"/>
  <c r="I47" i="5"/>
  <c r="H47" i="5"/>
  <c r="G47" i="5"/>
  <c r="C47" i="5"/>
  <c r="B47" i="5"/>
  <c r="J46" i="5"/>
  <c r="I46" i="5"/>
  <c r="H46" i="5"/>
  <c r="G46" i="5"/>
  <c r="C46" i="5"/>
  <c r="B46" i="5"/>
  <c r="J45" i="5"/>
  <c r="I45" i="5"/>
  <c r="H45" i="5"/>
  <c r="G45" i="5"/>
  <c r="C45" i="5"/>
  <c r="B45" i="5"/>
  <c r="I69" i="5" s="1"/>
  <c r="J44" i="5"/>
  <c r="H44" i="5"/>
  <c r="G44" i="5"/>
  <c r="C44" i="5"/>
  <c r="B44" i="5"/>
  <c r="J43" i="5"/>
  <c r="I43" i="5"/>
  <c r="H43" i="5"/>
  <c r="G43" i="5"/>
  <c r="C43" i="5"/>
  <c r="B43" i="5"/>
  <c r="I151" i="5" s="1"/>
  <c r="J42" i="5"/>
  <c r="I42" i="5"/>
  <c r="H42" i="5"/>
  <c r="G42" i="5"/>
  <c r="C42" i="5"/>
  <c r="B42" i="5"/>
  <c r="J41" i="5"/>
  <c r="I41" i="5"/>
  <c r="H41" i="5"/>
  <c r="G41" i="5"/>
  <c r="C41" i="5"/>
  <c r="B41" i="5"/>
  <c r="I2" i="5" s="1"/>
  <c r="J40" i="5"/>
  <c r="I40" i="5"/>
  <c r="H40" i="5"/>
  <c r="G40" i="5"/>
  <c r="C40" i="5"/>
  <c r="B40" i="5"/>
  <c r="I166" i="5" s="1"/>
  <c r="J39" i="5"/>
  <c r="H39" i="5"/>
  <c r="G39" i="5"/>
  <c r="C39" i="5"/>
  <c r="B39" i="5"/>
  <c r="I122" i="5" s="1"/>
  <c r="J38" i="5"/>
  <c r="I38" i="5"/>
  <c r="H38" i="5"/>
  <c r="G38" i="5"/>
  <c r="C38" i="5"/>
  <c r="B38" i="5"/>
  <c r="I44" i="5" s="1"/>
  <c r="J37" i="5"/>
  <c r="I37" i="5"/>
  <c r="H37" i="5"/>
  <c r="G37" i="5"/>
  <c r="C37" i="5"/>
  <c r="B37" i="5"/>
  <c r="I96" i="5" s="1"/>
  <c r="J36" i="5"/>
  <c r="H36" i="5"/>
  <c r="G36" i="5"/>
  <c r="C36" i="5"/>
  <c r="B36" i="5"/>
  <c r="J35" i="5"/>
  <c r="H35" i="5"/>
  <c r="G35" i="5"/>
  <c r="C35" i="5"/>
  <c r="B35" i="5"/>
  <c r="J34" i="5"/>
  <c r="I34" i="5"/>
  <c r="H34" i="5"/>
  <c r="G34" i="5"/>
  <c r="C34" i="5"/>
  <c r="B34" i="5"/>
  <c r="I25" i="5" s="1"/>
  <c r="J33" i="5"/>
  <c r="H33" i="5"/>
  <c r="G33" i="5"/>
  <c r="C33" i="5"/>
  <c r="B33" i="5"/>
  <c r="J32" i="5"/>
  <c r="H32" i="5"/>
  <c r="G32" i="5"/>
  <c r="C32" i="5"/>
  <c r="B32" i="5"/>
  <c r="J31" i="5"/>
  <c r="H31" i="5"/>
  <c r="G31" i="5"/>
  <c r="C31" i="5"/>
  <c r="B31" i="5"/>
  <c r="J30" i="5"/>
  <c r="H30" i="5"/>
  <c r="G30" i="5"/>
  <c r="C30" i="5"/>
  <c r="B30" i="5"/>
  <c r="J29" i="5"/>
  <c r="H29" i="5"/>
  <c r="G29" i="5"/>
  <c r="C29" i="5"/>
  <c r="B29" i="5"/>
  <c r="J28" i="5"/>
  <c r="I28" i="5"/>
  <c r="H28" i="5"/>
  <c r="G28" i="5"/>
  <c r="C28" i="5"/>
  <c r="B28" i="5"/>
  <c r="J27" i="5"/>
  <c r="I27" i="5"/>
  <c r="H27" i="5"/>
  <c r="G27" i="5"/>
  <c r="C27" i="5"/>
  <c r="B27" i="5"/>
  <c r="J26" i="5"/>
  <c r="I26" i="5"/>
  <c r="H26" i="5"/>
  <c r="G26" i="5"/>
  <c r="C26" i="5"/>
  <c r="B26" i="5"/>
  <c r="J25" i="5"/>
  <c r="H25" i="5"/>
  <c r="G25" i="5"/>
  <c r="C25" i="5"/>
  <c r="B25" i="5"/>
  <c r="J24" i="5"/>
  <c r="I24" i="5"/>
  <c r="H24" i="5"/>
  <c r="G24" i="5"/>
  <c r="C24" i="5"/>
  <c r="B24" i="5"/>
  <c r="J23" i="5"/>
  <c r="I23" i="5"/>
  <c r="H23" i="5"/>
  <c r="G23" i="5"/>
  <c r="C23" i="5"/>
  <c r="B23" i="5"/>
  <c r="J22" i="5"/>
  <c r="I22" i="5"/>
  <c r="H22" i="5"/>
  <c r="G22" i="5"/>
  <c r="C22" i="5"/>
  <c r="B22" i="5"/>
  <c r="J21" i="5"/>
  <c r="I21" i="5"/>
  <c r="H21" i="5"/>
  <c r="G21" i="5"/>
  <c r="C21" i="5"/>
  <c r="B21" i="5"/>
  <c r="J20" i="5"/>
  <c r="I20" i="5"/>
  <c r="H20" i="5"/>
  <c r="G20" i="5"/>
  <c r="C20" i="5"/>
  <c r="B20" i="5"/>
  <c r="I173" i="5" s="1"/>
  <c r="J19" i="5"/>
  <c r="I19" i="5"/>
  <c r="H19" i="5"/>
  <c r="G19" i="5"/>
  <c r="C19" i="5"/>
  <c r="B19" i="5"/>
  <c r="I160" i="5" s="1"/>
  <c r="J18" i="5"/>
  <c r="H18" i="5"/>
  <c r="G18" i="5"/>
  <c r="C18" i="5"/>
  <c r="B18" i="5"/>
  <c r="J17" i="5"/>
  <c r="I17" i="5"/>
  <c r="H17" i="5"/>
  <c r="G17" i="5"/>
  <c r="C17" i="5"/>
  <c r="B17" i="5"/>
  <c r="J16" i="5"/>
  <c r="I16" i="5"/>
  <c r="H16" i="5"/>
  <c r="G16" i="5"/>
  <c r="C16" i="5"/>
  <c r="B16" i="5"/>
  <c r="I18" i="5" s="1"/>
  <c r="J15" i="5"/>
  <c r="I15" i="5"/>
  <c r="H15" i="5"/>
  <c r="G15" i="5"/>
  <c r="C15" i="5"/>
  <c r="B15" i="5"/>
  <c r="I131" i="5" s="1"/>
  <c r="J14" i="5"/>
  <c r="I14" i="5"/>
  <c r="H14" i="5"/>
  <c r="G14" i="5"/>
  <c r="C14" i="5"/>
  <c r="B14" i="5"/>
  <c r="I147" i="5" s="1"/>
  <c r="J13" i="5"/>
  <c r="I13" i="5"/>
  <c r="H13" i="5"/>
  <c r="G13" i="5"/>
  <c r="C13" i="5"/>
  <c r="B13" i="5"/>
  <c r="I149" i="5" s="1"/>
  <c r="J12" i="5"/>
  <c r="I12" i="5"/>
  <c r="H12" i="5"/>
  <c r="G12" i="5"/>
  <c r="C12" i="5"/>
  <c r="B12" i="5"/>
  <c r="I148" i="5" s="1"/>
  <c r="J11" i="5"/>
  <c r="I11" i="5"/>
  <c r="H11" i="5"/>
  <c r="G11" i="5"/>
  <c r="C11" i="5"/>
  <c r="B11" i="5"/>
  <c r="I158" i="5" s="1"/>
  <c r="J10" i="5"/>
  <c r="I10" i="5"/>
  <c r="H10" i="5"/>
  <c r="G10" i="5"/>
  <c r="C10" i="5"/>
  <c r="B10" i="5"/>
  <c r="I155" i="5" s="1"/>
  <c r="J9" i="5"/>
  <c r="H9" i="5"/>
  <c r="G9" i="5"/>
  <c r="C9" i="5"/>
  <c r="B9" i="5"/>
  <c r="J8" i="5"/>
  <c r="H8" i="5"/>
  <c r="G8" i="5"/>
  <c r="C8" i="5"/>
  <c r="B8" i="5"/>
  <c r="I116" i="5" s="1"/>
  <c r="J7" i="5"/>
  <c r="H7" i="5"/>
  <c r="G7" i="5"/>
  <c r="C7" i="5"/>
  <c r="B7" i="5"/>
  <c r="J6" i="5"/>
  <c r="H6" i="5"/>
  <c r="G6" i="5"/>
  <c r="C6" i="5"/>
  <c r="B6" i="5"/>
  <c r="I57" i="5" s="1"/>
  <c r="J5" i="5"/>
  <c r="I5" i="5"/>
  <c r="H5" i="5"/>
  <c r="G5" i="5"/>
  <c r="C5" i="5"/>
  <c r="B5" i="5"/>
  <c r="J4" i="5"/>
  <c r="H4" i="5"/>
  <c r="G4" i="5"/>
  <c r="C4" i="5"/>
  <c r="B4" i="5"/>
  <c r="I126" i="5" s="1"/>
  <c r="J3" i="5"/>
  <c r="I3" i="5"/>
  <c r="H3" i="5"/>
  <c r="G3" i="5"/>
  <c r="E3" i="5"/>
  <c r="C3" i="5"/>
  <c r="B3" i="5"/>
  <c r="I219" i="5" s="1"/>
  <c r="J2" i="5"/>
  <c r="H2" i="5"/>
  <c r="G2" i="5"/>
  <c r="E2" i="5"/>
  <c r="C2" i="5"/>
  <c r="B2" i="5"/>
  <c r="G92" i="4"/>
  <c r="I92" i="4" s="1"/>
  <c r="E92" i="4"/>
  <c r="B92" i="4"/>
  <c r="D92" i="4" s="1"/>
  <c r="G91" i="4"/>
  <c r="H91" i="4" s="1"/>
  <c r="E91" i="4"/>
  <c r="D91" i="4"/>
  <c r="B91" i="4"/>
  <c r="C91" i="4" s="1"/>
  <c r="G90" i="4"/>
  <c r="I90" i="4" s="1"/>
  <c r="E90" i="4"/>
  <c r="B90" i="4"/>
  <c r="D90" i="4" s="1"/>
  <c r="G89" i="4"/>
  <c r="H89" i="4" s="1"/>
  <c r="E89" i="4"/>
  <c r="B89" i="4"/>
  <c r="C89" i="4" s="1"/>
  <c r="H88" i="4"/>
  <c r="G88" i="4"/>
  <c r="I88" i="4" s="1"/>
  <c r="E88" i="4"/>
  <c r="C88" i="4"/>
  <c r="B88" i="4"/>
  <c r="D88" i="4" s="1"/>
  <c r="G87" i="4"/>
  <c r="H87" i="4" s="1"/>
  <c r="E87" i="4"/>
  <c r="B87" i="4"/>
  <c r="C87" i="4" s="1"/>
  <c r="G86" i="4"/>
  <c r="I86" i="4" s="1"/>
  <c r="E86" i="4"/>
  <c r="B86" i="4"/>
  <c r="D86" i="4" s="1"/>
  <c r="G85" i="4"/>
  <c r="H85" i="4" s="1"/>
  <c r="E85" i="4"/>
  <c r="D85" i="4"/>
  <c r="B85" i="4"/>
  <c r="C85" i="4" s="1"/>
  <c r="G84" i="4"/>
  <c r="I84" i="4" s="1"/>
  <c r="E84" i="4"/>
  <c r="C84" i="4"/>
  <c r="B84" i="4"/>
  <c r="D84" i="4" s="1"/>
  <c r="G83" i="4"/>
  <c r="H83" i="4" s="1"/>
  <c r="E83" i="4"/>
  <c r="B83" i="4"/>
  <c r="C83" i="4" s="1"/>
  <c r="H82" i="4"/>
  <c r="G82" i="4"/>
  <c r="I82" i="4" s="1"/>
  <c r="E82" i="4"/>
  <c r="B82" i="4"/>
  <c r="D82" i="4" s="1"/>
  <c r="G81" i="4"/>
  <c r="H81" i="4" s="1"/>
  <c r="E81" i="4"/>
  <c r="B81" i="4"/>
  <c r="C81" i="4" s="1"/>
  <c r="G80" i="4"/>
  <c r="I80" i="4" s="1"/>
  <c r="E80" i="4"/>
  <c r="B80" i="4"/>
  <c r="D80" i="4" s="1"/>
  <c r="G79" i="4"/>
  <c r="H79" i="4" s="1"/>
  <c r="E79" i="4"/>
  <c r="D79" i="4"/>
  <c r="B79" i="4"/>
  <c r="C79" i="4" s="1"/>
  <c r="H78" i="4"/>
  <c r="G78" i="4"/>
  <c r="I78" i="4" s="1"/>
  <c r="E78" i="4"/>
  <c r="C78" i="4"/>
  <c r="B78" i="4"/>
  <c r="D78" i="4" s="1"/>
  <c r="G77" i="4"/>
  <c r="H77" i="4" s="1"/>
  <c r="E77" i="4"/>
  <c r="B77" i="4"/>
  <c r="C77" i="4" s="1"/>
  <c r="G76" i="4"/>
  <c r="I76" i="4" s="1"/>
  <c r="E76" i="4"/>
  <c r="B76" i="4"/>
  <c r="D76" i="4" s="1"/>
  <c r="G75" i="4"/>
  <c r="H75" i="4" s="1"/>
  <c r="E75" i="4"/>
  <c r="D75" i="4"/>
  <c r="B75" i="4"/>
  <c r="C75" i="4" s="1"/>
  <c r="G74" i="4"/>
  <c r="I74" i="4" s="1"/>
  <c r="E74" i="4"/>
  <c r="B74" i="4"/>
  <c r="D74" i="4" s="1"/>
  <c r="G73" i="4"/>
  <c r="I73" i="4" s="1"/>
  <c r="E73" i="4"/>
  <c r="B73" i="4"/>
  <c r="D73" i="4" s="1"/>
  <c r="G72" i="4"/>
  <c r="I72" i="4" s="1"/>
  <c r="E72" i="4"/>
  <c r="B72" i="4"/>
  <c r="D72" i="4" s="1"/>
  <c r="G71" i="4"/>
  <c r="I71" i="4" s="1"/>
  <c r="E71" i="4"/>
  <c r="B71" i="4"/>
  <c r="D71" i="4" s="1"/>
  <c r="G70" i="4"/>
  <c r="I70" i="4" s="1"/>
  <c r="E70" i="4"/>
  <c r="B70" i="4"/>
  <c r="D70" i="4" s="1"/>
  <c r="G69" i="4"/>
  <c r="I69" i="4" s="1"/>
  <c r="E69" i="4"/>
  <c r="B69" i="4"/>
  <c r="D69" i="4" s="1"/>
  <c r="G68" i="4"/>
  <c r="I68" i="4" s="1"/>
  <c r="E68" i="4"/>
  <c r="B68" i="4"/>
  <c r="D68" i="4" s="1"/>
  <c r="G67" i="4"/>
  <c r="I67" i="4" s="1"/>
  <c r="E67" i="4"/>
  <c r="B67" i="4"/>
  <c r="D67" i="4" s="1"/>
  <c r="G66" i="4"/>
  <c r="I66" i="4" s="1"/>
  <c r="E66" i="4"/>
  <c r="B66" i="4"/>
  <c r="D66" i="4" s="1"/>
  <c r="G65" i="4"/>
  <c r="I65" i="4" s="1"/>
  <c r="E65" i="4"/>
  <c r="B65" i="4"/>
  <c r="D65" i="4" s="1"/>
  <c r="G64" i="4"/>
  <c r="I64" i="4" s="1"/>
  <c r="E64" i="4"/>
  <c r="B64" i="4"/>
  <c r="D64" i="4" s="1"/>
  <c r="G63" i="4"/>
  <c r="I63" i="4" s="1"/>
  <c r="E63" i="4"/>
  <c r="B63" i="4"/>
  <c r="D63" i="4" s="1"/>
  <c r="G62" i="4"/>
  <c r="I62" i="4" s="1"/>
  <c r="E62" i="4"/>
  <c r="B62" i="4"/>
  <c r="D62" i="4" s="1"/>
  <c r="G61" i="4"/>
  <c r="I61" i="4" s="1"/>
  <c r="E61" i="4"/>
  <c r="B61" i="4"/>
  <c r="D61" i="4" s="1"/>
  <c r="G60" i="4"/>
  <c r="I60" i="4" s="1"/>
  <c r="E60" i="4"/>
  <c r="B60" i="4"/>
  <c r="D60" i="4" s="1"/>
  <c r="G59" i="4"/>
  <c r="I59" i="4" s="1"/>
  <c r="E59" i="4"/>
  <c r="B59" i="4"/>
  <c r="D59" i="4" s="1"/>
  <c r="G58" i="4"/>
  <c r="I58" i="4" s="1"/>
  <c r="E58" i="4"/>
  <c r="B58" i="4"/>
  <c r="D58" i="4" s="1"/>
  <c r="G57" i="4"/>
  <c r="I57" i="4" s="1"/>
  <c r="E57" i="4"/>
  <c r="B57" i="4"/>
  <c r="D57" i="4" s="1"/>
  <c r="G56" i="4"/>
  <c r="I56" i="4" s="1"/>
  <c r="E56" i="4"/>
  <c r="B56" i="4"/>
  <c r="D56" i="4" s="1"/>
  <c r="G55" i="4"/>
  <c r="I55" i="4" s="1"/>
  <c r="E55" i="4"/>
  <c r="B55" i="4"/>
  <c r="D55" i="4" s="1"/>
  <c r="G54" i="4"/>
  <c r="I54" i="4" s="1"/>
  <c r="E54" i="4"/>
  <c r="B54" i="4"/>
  <c r="D54" i="4" s="1"/>
  <c r="G53" i="4"/>
  <c r="I53" i="4" s="1"/>
  <c r="E53" i="4"/>
  <c r="B53" i="4"/>
  <c r="D53" i="4" s="1"/>
  <c r="G52" i="4"/>
  <c r="I52" i="4" s="1"/>
  <c r="E52" i="4"/>
  <c r="B52" i="4"/>
  <c r="D52" i="4" s="1"/>
  <c r="G51" i="4"/>
  <c r="I51" i="4" s="1"/>
  <c r="E51" i="4"/>
  <c r="B51" i="4"/>
  <c r="D51" i="4" s="1"/>
  <c r="G50" i="4"/>
  <c r="I50" i="4" s="1"/>
  <c r="E50" i="4"/>
  <c r="B50" i="4"/>
  <c r="D50" i="4" s="1"/>
  <c r="G49" i="4"/>
  <c r="I49" i="4" s="1"/>
  <c r="E49" i="4"/>
  <c r="B49" i="4"/>
  <c r="D49" i="4" s="1"/>
  <c r="G48" i="4"/>
  <c r="I48" i="4" s="1"/>
  <c r="E48" i="4"/>
  <c r="B48" i="4"/>
  <c r="D48" i="4" s="1"/>
  <c r="G47" i="4"/>
  <c r="I47" i="4" s="1"/>
  <c r="E47" i="4"/>
  <c r="B47" i="4"/>
  <c r="D47" i="4" s="1"/>
  <c r="G46" i="4"/>
  <c r="I46" i="4" s="1"/>
  <c r="E46" i="4"/>
  <c r="B46" i="4"/>
  <c r="D46" i="4" s="1"/>
  <c r="G45" i="4"/>
  <c r="I45" i="4" s="1"/>
  <c r="E45" i="4"/>
  <c r="B45" i="4"/>
  <c r="D45" i="4" s="1"/>
  <c r="G44" i="4"/>
  <c r="I44" i="4" s="1"/>
  <c r="E44" i="4"/>
  <c r="B44" i="4"/>
  <c r="D44" i="4" s="1"/>
  <c r="G43" i="4"/>
  <c r="I43" i="4" s="1"/>
  <c r="E43" i="4"/>
  <c r="B43" i="4"/>
  <c r="D43" i="4" s="1"/>
  <c r="G42" i="4"/>
  <c r="I42" i="4" s="1"/>
  <c r="E42" i="4"/>
  <c r="B42" i="4"/>
  <c r="D42" i="4" s="1"/>
  <c r="G41" i="4"/>
  <c r="I41" i="4" s="1"/>
  <c r="E41" i="4"/>
  <c r="B41" i="4"/>
  <c r="D41" i="4" s="1"/>
  <c r="G40" i="4"/>
  <c r="I40" i="4" s="1"/>
  <c r="E40" i="4"/>
  <c r="B40" i="4"/>
  <c r="D40" i="4" s="1"/>
  <c r="G39" i="4"/>
  <c r="I39" i="4" s="1"/>
  <c r="E39" i="4"/>
  <c r="B39" i="4"/>
  <c r="D39" i="4" s="1"/>
  <c r="G38" i="4"/>
  <c r="I38" i="4" s="1"/>
  <c r="E38" i="4"/>
  <c r="B38" i="4"/>
  <c r="D38" i="4" s="1"/>
  <c r="G37" i="4"/>
  <c r="I37" i="4" s="1"/>
  <c r="E37" i="4"/>
  <c r="B37" i="4"/>
  <c r="D37" i="4" s="1"/>
  <c r="G36" i="4"/>
  <c r="I36" i="4" s="1"/>
  <c r="E36" i="4"/>
  <c r="B36" i="4"/>
  <c r="D36" i="4" s="1"/>
  <c r="G35" i="4"/>
  <c r="I35" i="4" s="1"/>
  <c r="E35" i="4"/>
  <c r="B35" i="4"/>
  <c r="D35" i="4" s="1"/>
  <c r="G34" i="4"/>
  <c r="I34" i="4" s="1"/>
  <c r="E34" i="4"/>
  <c r="B34" i="4"/>
  <c r="D34" i="4" s="1"/>
  <c r="G33" i="4"/>
  <c r="I33" i="4" s="1"/>
  <c r="E33" i="4"/>
  <c r="B33" i="4"/>
  <c r="D33" i="4" s="1"/>
  <c r="G32" i="4"/>
  <c r="I32" i="4" s="1"/>
  <c r="E32" i="4"/>
  <c r="B32" i="4"/>
  <c r="D32" i="4" s="1"/>
  <c r="G31" i="4"/>
  <c r="I31" i="4" s="1"/>
  <c r="E31" i="4"/>
  <c r="B31" i="4"/>
  <c r="D31" i="4" s="1"/>
  <c r="G30" i="4"/>
  <c r="I30" i="4" s="1"/>
  <c r="E30" i="4"/>
  <c r="B30" i="4"/>
  <c r="D30" i="4" s="1"/>
  <c r="G29" i="4"/>
  <c r="I29" i="4" s="1"/>
  <c r="E29" i="4"/>
  <c r="B29" i="4"/>
  <c r="D29" i="4" s="1"/>
  <c r="G28" i="4"/>
  <c r="I28" i="4" s="1"/>
  <c r="E28" i="4"/>
  <c r="B28" i="4"/>
  <c r="D28" i="4" s="1"/>
  <c r="G27" i="4"/>
  <c r="I27" i="4" s="1"/>
  <c r="E27" i="4"/>
  <c r="B27" i="4"/>
  <c r="D27" i="4" s="1"/>
  <c r="G26" i="4"/>
  <c r="I26" i="4" s="1"/>
  <c r="E26" i="4"/>
  <c r="B26" i="4"/>
  <c r="D26" i="4" s="1"/>
  <c r="G25" i="4"/>
  <c r="I25" i="4" s="1"/>
  <c r="E25" i="4"/>
  <c r="B25" i="4"/>
  <c r="D25" i="4" s="1"/>
  <c r="G24" i="4"/>
  <c r="I24" i="4" s="1"/>
  <c r="E24" i="4"/>
  <c r="B24" i="4"/>
  <c r="D24" i="4" s="1"/>
  <c r="G23" i="4"/>
  <c r="I23" i="4" s="1"/>
  <c r="E23" i="4"/>
  <c r="B23" i="4"/>
  <c r="D23" i="4" s="1"/>
  <c r="G22" i="4"/>
  <c r="I22" i="4" s="1"/>
  <c r="E22" i="4"/>
  <c r="B22" i="4"/>
  <c r="D22" i="4" s="1"/>
  <c r="G21" i="4"/>
  <c r="I21" i="4" s="1"/>
  <c r="E21" i="4"/>
  <c r="B21" i="4"/>
  <c r="D21" i="4" s="1"/>
  <c r="G20" i="4"/>
  <c r="I20" i="4" s="1"/>
  <c r="E20" i="4"/>
  <c r="B20" i="4"/>
  <c r="D20" i="4" s="1"/>
  <c r="G19" i="4"/>
  <c r="I19" i="4" s="1"/>
  <c r="E19" i="4"/>
  <c r="B19" i="4"/>
  <c r="D19" i="4" s="1"/>
  <c r="G18" i="4"/>
  <c r="I18" i="4" s="1"/>
  <c r="E18" i="4"/>
  <c r="B18" i="4"/>
  <c r="D18" i="4" s="1"/>
  <c r="G17" i="4"/>
  <c r="I17" i="4" s="1"/>
  <c r="E17" i="4"/>
  <c r="B17" i="4"/>
  <c r="D17" i="4" s="1"/>
  <c r="G16" i="4"/>
  <c r="I16" i="4" s="1"/>
  <c r="E16" i="4"/>
  <c r="B16" i="4"/>
  <c r="D16" i="4" s="1"/>
  <c r="G15" i="4"/>
  <c r="I15" i="4" s="1"/>
  <c r="E15" i="4"/>
  <c r="B15" i="4"/>
  <c r="D15" i="4" s="1"/>
  <c r="G14" i="4"/>
  <c r="I14" i="4" s="1"/>
  <c r="E14" i="4"/>
  <c r="B14" i="4"/>
  <c r="D14" i="4" s="1"/>
  <c r="G13" i="4"/>
  <c r="I13" i="4" s="1"/>
  <c r="E13" i="4"/>
  <c r="B13" i="4"/>
  <c r="D13" i="4" s="1"/>
  <c r="G12" i="4"/>
  <c r="I12" i="4" s="1"/>
  <c r="E12" i="4"/>
  <c r="B12" i="4"/>
  <c r="D12" i="4" s="1"/>
  <c r="G11" i="4"/>
  <c r="I11" i="4" s="1"/>
  <c r="E11" i="4"/>
  <c r="B11" i="4"/>
  <c r="D11" i="4" s="1"/>
  <c r="G10" i="4"/>
  <c r="I10" i="4" s="1"/>
  <c r="E10" i="4"/>
  <c r="B10" i="4"/>
  <c r="D10" i="4" s="1"/>
  <c r="G9" i="4"/>
  <c r="I9" i="4" s="1"/>
  <c r="E9" i="4"/>
  <c r="B9" i="4"/>
  <c r="D9" i="4" s="1"/>
  <c r="G8" i="4"/>
  <c r="I8" i="4" s="1"/>
  <c r="E8" i="4"/>
  <c r="B8" i="4"/>
  <c r="D8" i="4" s="1"/>
  <c r="G7" i="4"/>
  <c r="I7" i="4" s="1"/>
  <c r="E7" i="4"/>
  <c r="B7" i="4"/>
  <c r="D7" i="4" s="1"/>
  <c r="G6" i="4"/>
  <c r="I6" i="4" s="1"/>
  <c r="E6" i="4"/>
  <c r="B6" i="4"/>
  <c r="D6" i="4" s="1"/>
  <c r="G5" i="4"/>
  <c r="I5" i="4" s="1"/>
  <c r="E5" i="4"/>
  <c r="B5" i="4"/>
  <c r="D5" i="4" s="1"/>
  <c r="G4" i="4"/>
  <c r="I4" i="4" s="1"/>
  <c r="E4" i="4"/>
  <c r="B4" i="4"/>
  <c r="D4" i="4" s="1"/>
  <c r="G3" i="4"/>
  <c r="I3" i="4" s="1"/>
  <c r="E3" i="4"/>
  <c r="B3" i="4"/>
  <c r="D3" i="4" s="1"/>
  <c r="G2" i="4"/>
  <c r="I2" i="4" s="1"/>
  <c r="E2" i="4"/>
  <c r="B2" i="4"/>
  <c r="D2" i="4" s="1"/>
  <c r="Q27" i="2"/>
  <c r="P27" i="2"/>
  <c r="O27" i="2"/>
  <c r="N27" i="2"/>
  <c r="M27" i="2"/>
  <c r="L27" i="2"/>
  <c r="K27" i="2"/>
  <c r="J27" i="2"/>
  <c r="I27" i="2"/>
  <c r="H27" i="2"/>
  <c r="G27" i="2"/>
  <c r="E27" i="2"/>
  <c r="A27" i="2"/>
  <c r="O26" i="2"/>
  <c r="Q26" i="2" s="1"/>
  <c r="N26" i="2"/>
  <c r="M26" i="2"/>
  <c r="L26" i="2"/>
  <c r="K26" i="2"/>
  <c r="J26" i="2"/>
  <c r="I26" i="2"/>
  <c r="G26" i="2" s="1"/>
  <c r="H26" i="2"/>
  <c r="A26" i="2"/>
  <c r="O25" i="2"/>
  <c r="Q25" i="2" s="1"/>
  <c r="N25" i="2"/>
  <c r="M25" i="2"/>
  <c r="L25" i="2"/>
  <c r="K25" i="2"/>
  <c r="J25" i="2"/>
  <c r="I25" i="2"/>
  <c r="H25" i="2"/>
  <c r="G25" i="2"/>
  <c r="A25" i="2"/>
  <c r="O24" i="2"/>
  <c r="Q24" i="2" s="1"/>
  <c r="N24" i="2"/>
  <c r="M24" i="2"/>
  <c r="L24" i="2"/>
  <c r="K24" i="2"/>
  <c r="J24" i="2"/>
  <c r="I24" i="2"/>
  <c r="G24" i="2" s="1"/>
  <c r="H24" i="2"/>
  <c r="A24" i="2"/>
  <c r="O23" i="2"/>
  <c r="N23" i="2"/>
  <c r="M23" i="2"/>
  <c r="L23" i="2"/>
  <c r="K23" i="2"/>
  <c r="J23" i="2"/>
  <c r="I23" i="2"/>
  <c r="G23" i="2" s="1"/>
  <c r="H23" i="2"/>
  <c r="A23" i="2"/>
  <c r="O22" i="2"/>
  <c r="Q22" i="2" s="1"/>
  <c r="N22" i="2"/>
  <c r="M22" i="2"/>
  <c r="L22" i="2"/>
  <c r="K22" i="2"/>
  <c r="J22" i="2"/>
  <c r="I22" i="2"/>
  <c r="G22" i="2" s="1"/>
  <c r="H22" i="2"/>
  <c r="A22" i="2"/>
  <c r="O21" i="2"/>
  <c r="Q21" i="2" s="1"/>
  <c r="N21" i="2"/>
  <c r="M21" i="2"/>
  <c r="L21" i="2"/>
  <c r="K21" i="2"/>
  <c r="J21" i="2"/>
  <c r="I21" i="2"/>
  <c r="G21" i="2" s="1"/>
  <c r="H21" i="2"/>
  <c r="A21" i="2"/>
  <c r="O20" i="2"/>
  <c r="Q20" i="2" s="1"/>
  <c r="N20" i="2"/>
  <c r="M20" i="2"/>
  <c r="L20" i="2"/>
  <c r="K20" i="2"/>
  <c r="J20" i="2"/>
  <c r="I20" i="2"/>
  <c r="G20" i="2" s="1"/>
  <c r="H20" i="2"/>
  <c r="A20" i="2"/>
  <c r="O19" i="2"/>
  <c r="N19" i="2"/>
  <c r="M19" i="2"/>
  <c r="L19" i="2"/>
  <c r="K19" i="2"/>
  <c r="J19" i="2"/>
  <c r="I19" i="2"/>
  <c r="G19" i="2" s="1"/>
  <c r="H19" i="2"/>
  <c r="A19" i="2"/>
  <c r="O18" i="2"/>
  <c r="Q18" i="2" s="1"/>
  <c r="N18" i="2"/>
  <c r="M18" i="2"/>
  <c r="L18" i="2"/>
  <c r="K18" i="2"/>
  <c r="J18" i="2"/>
  <c r="I18" i="2"/>
  <c r="G18" i="2" s="1"/>
  <c r="H18" i="2"/>
  <c r="A18" i="2"/>
  <c r="Q17" i="2"/>
  <c r="O17" i="2"/>
  <c r="N17" i="2"/>
  <c r="M17" i="2"/>
  <c r="L17" i="2"/>
  <c r="K17" i="2"/>
  <c r="J17" i="2"/>
  <c r="I17" i="2"/>
  <c r="G17" i="2" s="1"/>
  <c r="H17" i="2"/>
  <c r="A17" i="2"/>
  <c r="O16" i="2"/>
  <c r="Q16" i="2" s="1"/>
  <c r="N16" i="2"/>
  <c r="M16" i="2"/>
  <c r="L16" i="2"/>
  <c r="K16" i="2"/>
  <c r="J16" i="2"/>
  <c r="I16" i="2"/>
  <c r="H16" i="2"/>
  <c r="G16" i="2"/>
  <c r="A16" i="2"/>
  <c r="O15" i="2"/>
  <c r="N15" i="2"/>
  <c r="M15" i="2"/>
  <c r="L15" i="2"/>
  <c r="K15" i="2"/>
  <c r="J15" i="2"/>
  <c r="I15" i="2"/>
  <c r="G15" i="2" s="1"/>
  <c r="H15" i="2"/>
  <c r="A15" i="2"/>
  <c r="O14" i="2"/>
  <c r="Q14" i="2" s="1"/>
  <c r="N14" i="2"/>
  <c r="M14" i="2"/>
  <c r="L14" i="2"/>
  <c r="K14" i="2"/>
  <c r="J14" i="2"/>
  <c r="I14" i="2"/>
  <c r="G14" i="2" s="1"/>
  <c r="H14" i="2"/>
  <c r="A14" i="2"/>
  <c r="O13" i="2"/>
  <c r="Q13" i="2" s="1"/>
  <c r="N13" i="2"/>
  <c r="M13" i="2"/>
  <c r="L13" i="2"/>
  <c r="K13" i="2"/>
  <c r="J13" i="2"/>
  <c r="I13" i="2"/>
  <c r="H13" i="2"/>
  <c r="G13" i="2"/>
  <c r="A13" i="2"/>
  <c r="O12" i="2"/>
  <c r="Q12" i="2" s="1"/>
  <c r="N12" i="2"/>
  <c r="M12" i="2"/>
  <c r="L12" i="2"/>
  <c r="K12" i="2"/>
  <c r="J12" i="2"/>
  <c r="I12" i="2"/>
  <c r="G12" i="2" s="1"/>
  <c r="H12" i="2"/>
  <c r="A12" i="2"/>
  <c r="O11" i="2"/>
  <c r="N11" i="2"/>
  <c r="M11" i="2"/>
  <c r="L11" i="2"/>
  <c r="K11" i="2"/>
  <c r="J11" i="2"/>
  <c r="I11" i="2"/>
  <c r="G11" i="2" s="1"/>
  <c r="H11" i="2"/>
  <c r="A11" i="2"/>
  <c r="O10" i="2"/>
  <c r="Q10" i="2" s="1"/>
  <c r="N10" i="2"/>
  <c r="M10" i="2"/>
  <c r="L10" i="2"/>
  <c r="K10" i="2"/>
  <c r="J10" i="2"/>
  <c r="I10" i="2"/>
  <c r="G10" i="2" s="1"/>
  <c r="H10" i="2"/>
  <c r="A10" i="2"/>
  <c r="O9" i="2"/>
  <c r="Q9" i="2" s="1"/>
  <c r="N9" i="2"/>
  <c r="M9" i="2"/>
  <c r="L9" i="2"/>
  <c r="K9" i="2"/>
  <c r="J9" i="2"/>
  <c r="I9" i="2"/>
  <c r="G9" i="2" s="1"/>
  <c r="H9" i="2"/>
  <c r="A9" i="2"/>
  <c r="O8" i="2"/>
  <c r="Q8" i="2" s="1"/>
  <c r="N8" i="2"/>
  <c r="M8" i="2"/>
  <c r="L8" i="2"/>
  <c r="K8" i="2"/>
  <c r="J8" i="2"/>
  <c r="I8" i="2"/>
  <c r="G8" i="2" s="1"/>
  <c r="H8" i="2"/>
  <c r="A8" i="2"/>
  <c r="O7" i="2"/>
  <c r="P7" i="2" s="1"/>
  <c r="N7" i="2"/>
  <c r="M7" i="2"/>
  <c r="L7" i="2"/>
  <c r="K7" i="2"/>
  <c r="J7" i="2"/>
  <c r="I7" i="2"/>
  <c r="G7" i="2" s="1"/>
  <c r="H7" i="2"/>
  <c r="A7" i="2"/>
  <c r="O6" i="2"/>
  <c r="Q6" i="2" s="1"/>
  <c r="N6" i="2"/>
  <c r="M6" i="2"/>
  <c r="L6" i="2"/>
  <c r="K6" i="2"/>
  <c r="J6" i="2"/>
  <c r="I6" i="2"/>
  <c r="G6" i="2" s="1"/>
  <c r="H6" i="2"/>
  <c r="A6" i="2"/>
  <c r="Q5" i="2"/>
  <c r="O5" i="2"/>
  <c r="N5" i="2"/>
  <c r="M5" i="2"/>
  <c r="L5" i="2"/>
  <c r="K5" i="2"/>
  <c r="J5" i="2"/>
  <c r="I5" i="2"/>
  <c r="G5" i="2" s="1"/>
  <c r="H5" i="2"/>
  <c r="A5" i="2"/>
  <c r="O4" i="2"/>
  <c r="Q4" i="2" s="1"/>
  <c r="N4" i="2"/>
  <c r="M4" i="2"/>
  <c r="L4" i="2"/>
  <c r="K4" i="2"/>
  <c r="J4" i="2"/>
  <c r="I4" i="2"/>
  <c r="G4" i="2" s="1"/>
  <c r="H4" i="2"/>
  <c r="A4" i="2"/>
  <c r="O3" i="2"/>
  <c r="P3" i="2" s="1"/>
  <c r="N3" i="2"/>
  <c r="M3" i="2"/>
  <c r="L3" i="2"/>
  <c r="K3" i="2"/>
  <c r="J3" i="2"/>
  <c r="I3" i="2"/>
  <c r="G3" i="2" s="1"/>
  <c r="H3" i="2"/>
  <c r="A3" i="2"/>
  <c r="R2" i="2"/>
  <c r="O2" i="2"/>
  <c r="N2" i="2"/>
  <c r="M2" i="2"/>
  <c r="L2" i="2"/>
  <c r="K2" i="2"/>
  <c r="J2" i="2"/>
  <c r="I2" i="2"/>
  <c r="G2" i="2" s="1"/>
  <c r="H2" i="2"/>
  <c r="E2" i="2"/>
  <c r="E3" i="2" s="1"/>
  <c r="E4" i="2" s="1"/>
  <c r="E5" i="2" s="1"/>
  <c r="E6" i="2" s="1"/>
  <c r="E7" i="2" s="1"/>
  <c r="E8" i="2" s="1"/>
  <c r="E9" i="2" s="1"/>
  <c r="E10" i="2" s="1"/>
  <c r="E11" i="2" s="1"/>
  <c r="E12" i="2" s="1"/>
  <c r="E13" i="2" s="1"/>
  <c r="E14" i="2" s="1"/>
  <c r="E15" i="2" s="1"/>
  <c r="E16" i="2" s="1"/>
  <c r="E17" i="2" s="1"/>
  <c r="E18" i="2" s="1"/>
  <c r="E19" i="2" s="1"/>
  <c r="E20" i="2" s="1"/>
  <c r="E21" i="2" s="1"/>
  <c r="E22" i="2" s="1"/>
  <c r="E23" i="2" s="1"/>
  <c r="E24" i="2" s="1"/>
  <c r="E25" i="2" s="1"/>
  <c r="E26" i="2" s="1"/>
  <c r="A2" i="2"/>
  <c r="Q37" i="1"/>
  <c r="Q36" i="1"/>
  <c r="Q35" i="1"/>
  <c r="Q34" i="1"/>
  <c r="O34" i="1"/>
  <c r="N34" i="1"/>
  <c r="M34" i="1"/>
  <c r="L34" i="1"/>
  <c r="J34" i="1"/>
  <c r="E34" i="1"/>
  <c r="Q33" i="1"/>
  <c r="O33" i="1"/>
  <c r="N33" i="1"/>
  <c r="M33" i="1"/>
  <c r="L33" i="1"/>
  <c r="J33" i="1"/>
  <c r="E33" i="1"/>
  <c r="Q32" i="1"/>
  <c r="O32" i="1"/>
  <c r="N32" i="1"/>
  <c r="M32" i="1"/>
  <c r="L32" i="1"/>
  <c r="J32" i="1"/>
  <c r="E32" i="1"/>
  <c r="Q31" i="1"/>
  <c r="O31" i="1"/>
  <c r="N31" i="1"/>
  <c r="M31" i="1"/>
  <c r="L31" i="1"/>
  <c r="J31" i="1"/>
  <c r="E31" i="1"/>
  <c r="Q30" i="1"/>
  <c r="O30" i="1"/>
  <c r="N30" i="1"/>
  <c r="M30" i="1"/>
  <c r="L30" i="1"/>
  <c r="J30" i="1"/>
  <c r="E30" i="1"/>
  <c r="Q29" i="1"/>
  <c r="P29" i="1"/>
  <c r="O29" i="1"/>
  <c r="N29" i="1"/>
  <c r="M29" i="1"/>
  <c r="L29" i="1"/>
  <c r="K29" i="1"/>
  <c r="J29" i="1"/>
  <c r="I29" i="1"/>
  <c r="H29" i="1"/>
  <c r="G29" i="1"/>
  <c r="E29" i="1"/>
  <c r="A29" i="1"/>
  <c r="O28" i="1"/>
  <c r="N28" i="1"/>
  <c r="M28" i="1"/>
  <c r="L28" i="1"/>
  <c r="J28" i="1"/>
  <c r="H28" i="1"/>
  <c r="A28" i="1"/>
  <c r="O27" i="1"/>
  <c r="Q27" i="1" s="1"/>
  <c r="N27" i="1"/>
  <c r="M27" i="1"/>
  <c r="L27" i="1"/>
  <c r="K27" i="1"/>
  <c r="J27" i="1"/>
  <c r="I27" i="1"/>
  <c r="H27" i="1"/>
  <c r="G27" i="1"/>
  <c r="A27" i="1"/>
  <c r="O26" i="1"/>
  <c r="Q26" i="1" s="1"/>
  <c r="N26" i="1"/>
  <c r="M26" i="1"/>
  <c r="L26" i="1"/>
  <c r="K26" i="1"/>
  <c r="J26" i="1"/>
  <c r="I26" i="1"/>
  <c r="H26" i="1"/>
  <c r="G26" i="1"/>
  <c r="A26" i="1"/>
  <c r="O25" i="1"/>
  <c r="N25" i="1"/>
  <c r="M25" i="1"/>
  <c r="L25" i="1"/>
  <c r="K25" i="1"/>
  <c r="J25" i="1"/>
  <c r="I25" i="1"/>
  <c r="G25" i="1" s="1"/>
  <c r="H25" i="1"/>
  <c r="A25" i="1"/>
  <c r="O24" i="1"/>
  <c r="Q24" i="1" s="1"/>
  <c r="N24" i="1"/>
  <c r="M24" i="1"/>
  <c r="L24" i="1"/>
  <c r="K24" i="1"/>
  <c r="J24" i="1"/>
  <c r="I24" i="1"/>
  <c r="G24" i="1" s="1"/>
  <c r="H24" i="1"/>
  <c r="A24" i="1"/>
  <c r="O23" i="1"/>
  <c r="Q23" i="1" s="1"/>
  <c r="N23" i="1"/>
  <c r="M23" i="1"/>
  <c r="L23" i="1"/>
  <c r="K23" i="1"/>
  <c r="J23" i="1"/>
  <c r="I23" i="1"/>
  <c r="G23" i="1" s="1"/>
  <c r="H23" i="1"/>
  <c r="A23" i="1"/>
  <c r="O22" i="1"/>
  <c r="Q22" i="1" s="1"/>
  <c r="N22" i="1"/>
  <c r="M22" i="1"/>
  <c r="L22" i="1"/>
  <c r="K22" i="1"/>
  <c r="J22" i="1"/>
  <c r="I22" i="1"/>
  <c r="G22" i="1" s="1"/>
  <c r="H22" i="1"/>
  <c r="A22" i="1"/>
  <c r="O21" i="1"/>
  <c r="N21" i="1"/>
  <c r="M21" i="1"/>
  <c r="L21" i="1"/>
  <c r="K21" i="1"/>
  <c r="J21" i="1"/>
  <c r="I21" i="1"/>
  <c r="G21" i="1" s="1"/>
  <c r="H21" i="1"/>
  <c r="A21" i="1"/>
  <c r="O20" i="1"/>
  <c r="Q20" i="1" s="1"/>
  <c r="N20" i="1"/>
  <c r="M20" i="1"/>
  <c r="L20" i="1"/>
  <c r="K20" i="1"/>
  <c r="J20" i="1"/>
  <c r="I20" i="1"/>
  <c r="G20" i="1" s="1"/>
  <c r="H20" i="1"/>
  <c r="A20" i="1"/>
  <c r="O19" i="1"/>
  <c r="Q19" i="1" s="1"/>
  <c r="N19" i="1"/>
  <c r="M19" i="1"/>
  <c r="L19" i="1"/>
  <c r="K19" i="1"/>
  <c r="J19" i="1"/>
  <c r="I19" i="1"/>
  <c r="G19" i="1" s="1"/>
  <c r="H19" i="1"/>
  <c r="A19" i="1"/>
  <c r="O18" i="1"/>
  <c r="N18" i="1"/>
  <c r="M18" i="1"/>
  <c r="L18" i="1"/>
  <c r="K18" i="1"/>
  <c r="J18" i="1"/>
  <c r="I18" i="1"/>
  <c r="G18" i="1" s="1"/>
  <c r="H18" i="1"/>
  <c r="A18" i="1"/>
  <c r="O17" i="1"/>
  <c r="Q17" i="1" s="1"/>
  <c r="N17" i="1"/>
  <c r="M17" i="1"/>
  <c r="L17" i="1"/>
  <c r="K17" i="1"/>
  <c r="J17" i="1"/>
  <c r="I17" i="1"/>
  <c r="G17" i="1" s="1"/>
  <c r="H17" i="1"/>
  <c r="A17" i="1"/>
  <c r="O16" i="1"/>
  <c r="N16" i="1"/>
  <c r="M16" i="1"/>
  <c r="L16" i="1"/>
  <c r="K16" i="1"/>
  <c r="J16" i="1"/>
  <c r="I16" i="1"/>
  <c r="G16" i="1" s="1"/>
  <c r="H16" i="1"/>
  <c r="A16" i="1"/>
  <c r="O15" i="1"/>
  <c r="Q15" i="1" s="1"/>
  <c r="N15" i="1"/>
  <c r="M15" i="1"/>
  <c r="L15" i="1"/>
  <c r="K15" i="1"/>
  <c r="J15" i="1"/>
  <c r="I15" i="1"/>
  <c r="H15" i="1"/>
  <c r="G15" i="1"/>
  <c r="A15" i="1"/>
  <c r="O14" i="1"/>
  <c r="N14" i="1"/>
  <c r="M14" i="1"/>
  <c r="L14" i="1"/>
  <c r="K14" i="1"/>
  <c r="J14" i="1"/>
  <c r="I14" i="1"/>
  <c r="G14" i="1" s="1"/>
  <c r="H14" i="1"/>
  <c r="A14" i="1"/>
  <c r="O13" i="1"/>
  <c r="Q13" i="1" s="1"/>
  <c r="N13" i="1"/>
  <c r="M13" i="1"/>
  <c r="L13" i="1"/>
  <c r="K13" i="1"/>
  <c r="J13" i="1"/>
  <c r="I13" i="1"/>
  <c r="G13" i="1" s="1"/>
  <c r="H13" i="1"/>
  <c r="A13" i="1"/>
  <c r="O12" i="1"/>
  <c r="N12" i="1"/>
  <c r="M12" i="1"/>
  <c r="L12" i="1"/>
  <c r="K12" i="1"/>
  <c r="J12" i="1"/>
  <c r="I12" i="1"/>
  <c r="G12" i="1" s="1"/>
  <c r="H12" i="1"/>
  <c r="A12" i="1"/>
  <c r="O11" i="1"/>
  <c r="Q11" i="1" s="1"/>
  <c r="N11" i="1"/>
  <c r="M11" i="1"/>
  <c r="L11" i="1"/>
  <c r="K11" i="1"/>
  <c r="J11" i="1"/>
  <c r="I11" i="1"/>
  <c r="G11" i="1" s="1"/>
  <c r="H11" i="1"/>
  <c r="A11" i="1"/>
  <c r="O10" i="1"/>
  <c r="N10" i="1"/>
  <c r="M10" i="1"/>
  <c r="L10" i="1"/>
  <c r="K10" i="1"/>
  <c r="J10" i="1"/>
  <c r="I10" i="1"/>
  <c r="G10" i="1" s="1"/>
  <c r="H10" i="1"/>
  <c r="A10" i="1"/>
  <c r="O9" i="1"/>
  <c r="Q9" i="1" s="1"/>
  <c r="N9" i="1"/>
  <c r="M9" i="1"/>
  <c r="L9" i="1"/>
  <c r="K9" i="1"/>
  <c r="J9" i="1"/>
  <c r="I9" i="1"/>
  <c r="G9" i="1" s="1"/>
  <c r="H9" i="1"/>
  <c r="A9" i="1"/>
  <c r="O8" i="1"/>
  <c r="N8" i="1"/>
  <c r="M8" i="1"/>
  <c r="L8" i="1"/>
  <c r="K8" i="1"/>
  <c r="J8" i="1"/>
  <c r="I8" i="1"/>
  <c r="G8" i="1" s="1"/>
  <c r="H8" i="1"/>
  <c r="A8" i="1"/>
  <c r="O7" i="1"/>
  <c r="Q7" i="1" s="1"/>
  <c r="N7" i="1"/>
  <c r="M7" i="1"/>
  <c r="L7" i="1"/>
  <c r="K7" i="1"/>
  <c r="J7" i="1"/>
  <c r="I7" i="1"/>
  <c r="G7" i="1" s="1"/>
  <c r="H7" i="1"/>
  <c r="A7" i="1"/>
  <c r="O6" i="1"/>
  <c r="N6" i="1"/>
  <c r="M6" i="1"/>
  <c r="L6" i="1"/>
  <c r="K6" i="1"/>
  <c r="J6" i="1"/>
  <c r="I6" i="1"/>
  <c r="G6" i="1" s="1"/>
  <c r="H6" i="1"/>
  <c r="A6" i="1"/>
  <c r="O5" i="1"/>
  <c r="Q5" i="1" s="1"/>
  <c r="N5" i="1"/>
  <c r="M5" i="1"/>
  <c r="L5" i="1"/>
  <c r="K5" i="1"/>
  <c r="J5" i="1"/>
  <c r="I5" i="1"/>
  <c r="H5" i="1"/>
  <c r="G5" i="1"/>
  <c r="A5" i="1"/>
  <c r="O4" i="1"/>
  <c r="N4" i="1"/>
  <c r="M4" i="1"/>
  <c r="L4" i="1"/>
  <c r="K4" i="1"/>
  <c r="J4" i="1"/>
  <c r="I4" i="1"/>
  <c r="G4" i="1" s="1"/>
  <c r="H4" i="1"/>
  <c r="A4" i="1"/>
  <c r="O3" i="1"/>
  <c r="Q3" i="1" s="1"/>
  <c r="N3" i="1"/>
  <c r="M3" i="1"/>
  <c r="L3" i="1"/>
  <c r="K3" i="1"/>
  <c r="J3" i="1"/>
  <c r="I3" i="1"/>
  <c r="G3" i="1" s="1"/>
  <c r="H3" i="1"/>
  <c r="A3" i="1"/>
  <c r="R2" i="1"/>
  <c r="O2" i="1"/>
  <c r="N2" i="1"/>
  <c r="M2" i="1"/>
  <c r="L2" i="1"/>
  <c r="K2" i="1"/>
  <c r="J2" i="1"/>
  <c r="I2" i="1"/>
  <c r="G2" i="1" s="1"/>
  <c r="H2" i="1"/>
  <c r="E2" i="1"/>
  <c r="E3" i="1" s="1"/>
  <c r="E4" i="1" s="1"/>
  <c r="E5" i="1" s="1"/>
  <c r="E6" i="1" s="1"/>
  <c r="E7" i="1" s="1"/>
  <c r="E8" i="1" s="1"/>
  <c r="E9" i="1" s="1"/>
  <c r="E10" i="1" s="1"/>
  <c r="E11" i="1" s="1"/>
  <c r="E12" i="1" s="1"/>
  <c r="E13" i="1" s="1"/>
  <c r="E14" i="1" s="1"/>
  <c r="E15" i="1" s="1"/>
  <c r="E16" i="1" s="1"/>
  <c r="E17" i="1" s="1"/>
  <c r="E18" i="1" s="1"/>
  <c r="E19" i="1" s="1"/>
  <c r="E20" i="1" s="1"/>
  <c r="E21" i="1" s="1"/>
  <c r="E22" i="1" s="1"/>
  <c r="E23" i="1" s="1"/>
  <c r="E24" i="1" s="1"/>
  <c r="E25" i="1" s="1"/>
  <c r="E26" i="1" s="1"/>
  <c r="E27" i="1" s="1"/>
  <c r="E28" i="1" s="1"/>
  <c r="A2" i="1"/>
  <c r="H74" i="4" l="1"/>
  <c r="C80" i="4"/>
  <c r="D87" i="4"/>
  <c r="H90" i="4"/>
  <c r="I144" i="5"/>
  <c r="H76" i="4"/>
  <c r="C82" i="4"/>
  <c r="D89" i="4"/>
  <c r="H92" i="4"/>
  <c r="I8" i="5"/>
  <c r="G229" i="5"/>
  <c r="G237" i="5"/>
  <c r="G245" i="5"/>
  <c r="G253" i="5"/>
  <c r="G261" i="5"/>
  <c r="G269" i="5"/>
  <c r="I111" i="5"/>
  <c r="D77" i="4"/>
  <c r="H80" i="4"/>
  <c r="C86" i="4"/>
  <c r="I7" i="5"/>
  <c r="G223" i="5"/>
  <c r="G231" i="5"/>
  <c r="G239" i="5"/>
  <c r="G247" i="5"/>
  <c r="G255" i="5"/>
  <c r="G263" i="5"/>
  <c r="G271" i="5"/>
  <c r="I223" i="5"/>
  <c r="I231" i="5"/>
  <c r="I239" i="5"/>
  <c r="I247" i="5"/>
  <c r="I255" i="5"/>
  <c r="I263" i="5"/>
  <c r="I271" i="5"/>
  <c r="C74" i="4"/>
  <c r="D81" i="4"/>
  <c r="H84" i="4"/>
  <c r="C90" i="4"/>
  <c r="I172" i="5"/>
  <c r="Q2" i="2"/>
  <c r="C76" i="4"/>
  <c r="D83" i="4"/>
  <c r="H86" i="4"/>
  <c r="C92" i="4"/>
  <c r="I72" i="5"/>
  <c r="I225" i="5"/>
  <c r="I233" i="5"/>
  <c r="I241" i="5"/>
  <c r="I249" i="5"/>
  <c r="I257" i="5"/>
  <c r="I265" i="5"/>
  <c r="I273" i="5"/>
  <c r="G227" i="5"/>
  <c r="G235" i="5"/>
  <c r="G243" i="5"/>
  <c r="G251" i="5"/>
  <c r="G259" i="5"/>
  <c r="G267" i="5"/>
  <c r="P26" i="1"/>
  <c r="P11" i="2"/>
  <c r="P15" i="2"/>
  <c r="P19" i="2"/>
  <c r="P23" i="2"/>
  <c r="P4" i="2"/>
  <c r="P5" i="2"/>
  <c r="P6" i="2"/>
  <c r="P8" i="2"/>
  <c r="P9" i="2"/>
  <c r="P10" i="2"/>
  <c r="P12" i="2"/>
  <c r="P13" i="2"/>
  <c r="P14" i="2"/>
  <c r="P16" i="2"/>
  <c r="P17" i="2"/>
  <c r="P18" i="2"/>
  <c r="P20" i="2"/>
  <c r="P21" i="2"/>
  <c r="P22" i="2"/>
  <c r="P24" i="2"/>
  <c r="P25" i="2"/>
  <c r="P26" i="2"/>
  <c r="P6" i="1"/>
  <c r="P10" i="1"/>
  <c r="P14" i="1"/>
  <c r="P18" i="1"/>
  <c r="P4" i="1"/>
  <c r="P8" i="1"/>
  <c r="P12" i="1"/>
  <c r="P16" i="1"/>
  <c r="C15" i="3"/>
  <c r="D15" i="3" s="1"/>
  <c r="C14" i="3"/>
  <c r="D14" i="3" s="1"/>
  <c r="C13" i="3"/>
  <c r="D13" i="3" s="1"/>
  <c r="C12" i="3"/>
  <c r="D12" i="3" s="1"/>
  <c r="C11" i="3"/>
  <c r="D11" i="3" s="1"/>
  <c r="C10" i="3"/>
  <c r="D10" i="3" s="1"/>
  <c r="C9" i="3"/>
  <c r="D9" i="3" s="1"/>
  <c r="C8" i="3"/>
  <c r="D8" i="3" s="1"/>
  <c r="C7" i="3"/>
  <c r="D7" i="3" s="1"/>
  <c r="C6" i="3"/>
  <c r="D6" i="3" s="1"/>
  <c r="I218" i="5"/>
  <c r="I209" i="5"/>
  <c r="I197" i="5"/>
  <c r="I185" i="5"/>
  <c r="I171" i="5"/>
  <c r="I216" i="5"/>
  <c r="I206" i="5"/>
  <c r="I189" i="5"/>
  <c r="I177" i="5"/>
  <c r="I162" i="5"/>
  <c r="I213" i="5"/>
  <c r="I199" i="5"/>
  <c r="I187" i="5"/>
  <c r="I176" i="5"/>
  <c r="I161" i="5"/>
  <c r="I220" i="5"/>
  <c r="I215" i="5"/>
  <c r="I202" i="5"/>
  <c r="I193" i="5"/>
  <c r="I178" i="5"/>
  <c r="I156" i="5"/>
  <c r="I204" i="5"/>
  <c r="I195" i="5"/>
  <c r="I183" i="5"/>
  <c r="I170" i="5"/>
  <c r="I153" i="5"/>
  <c r="P3" i="1"/>
  <c r="P5" i="1"/>
  <c r="Q8" i="1"/>
  <c r="P9" i="1"/>
  <c r="P11" i="1"/>
  <c r="Q14" i="1"/>
  <c r="Q18" i="1"/>
  <c r="P20" i="1"/>
  <c r="P21" i="1"/>
  <c r="P24" i="1"/>
  <c r="P25" i="1"/>
  <c r="P28" i="1"/>
  <c r="I9" i="5"/>
  <c r="I29" i="5"/>
  <c r="I31" i="5"/>
  <c r="I33" i="5"/>
  <c r="I36" i="5"/>
  <c r="I48" i="5"/>
  <c r="I52" i="5"/>
  <c r="I56" i="5"/>
  <c r="I58" i="5"/>
  <c r="I60" i="5"/>
  <c r="I62" i="5"/>
  <c r="I64" i="5"/>
  <c r="I66" i="5"/>
  <c r="I70" i="5"/>
  <c r="I74" i="5"/>
  <c r="I77" i="5"/>
  <c r="I79" i="5"/>
  <c r="I81" i="5"/>
  <c r="I87" i="5"/>
  <c r="I91" i="5"/>
  <c r="I93" i="5"/>
  <c r="I94" i="5"/>
  <c r="I95" i="5"/>
  <c r="I97" i="5"/>
  <c r="I98" i="5"/>
  <c r="I99" i="5"/>
  <c r="I100" i="5"/>
  <c r="I101" i="5"/>
  <c r="I102" i="5"/>
  <c r="I104" i="5"/>
  <c r="I105" i="5"/>
  <c r="I106" i="5"/>
  <c r="I107" i="5"/>
  <c r="I108" i="5"/>
  <c r="I109" i="5"/>
  <c r="I110" i="5"/>
  <c r="I112" i="5"/>
  <c r="I114" i="5"/>
  <c r="I117" i="5"/>
  <c r="I118" i="5"/>
  <c r="I119" i="5"/>
  <c r="I120" i="5"/>
  <c r="I123" i="5"/>
  <c r="I124" i="5"/>
  <c r="I125" i="5"/>
  <c r="I127" i="5"/>
  <c r="I128" i="5"/>
  <c r="I129" i="5"/>
  <c r="I130" i="5"/>
  <c r="I132" i="5"/>
  <c r="I133" i="5"/>
  <c r="I134" i="5"/>
  <c r="I135" i="5"/>
  <c r="I136" i="5"/>
  <c r="I141" i="5"/>
  <c r="I142" i="5"/>
  <c r="I143" i="5"/>
  <c r="I145" i="5"/>
  <c r="I208" i="5"/>
  <c r="I196" i="5"/>
  <c r="I182" i="5"/>
  <c r="I168" i="5"/>
  <c r="I150" i="5"/>
  <c r="I221" i="5"/>
  <c r="I217" i="5"/>
  <c r="I207" i="5"/>
  <c r="I190" i="5"/>
  <c r="I174" i="5"/>
  <c r="I152" i="5"/>
  <c r="I205" i="5"/>
  <c r="I188" i="5"/>
  <c r="I175" i="5"/>
  <c r="I154" i="5"/>
  <c r="I212" i="5"/>
  <c r="I200" i="5"/>
  <c r="I191" i="5"/>
  <c r="I180" i="5"/>
  <c r="I164" i="5"/>
  <c r="I211" i="5"/>
  <c r="I201" i="5"/>
  <c r="I192" i="5"/>
  <c r="I179" i="5"/>
  <c r="I163" i="5"/>
  <c r="I184" i="5"/>
  <c r="I169" i="5"/>
  <c r="I146" i="5"/>
  <c r="I214" i="5"/>
  <c r="I203" i="5"/>
  <c r="I194" i="5"/>
  <c r="I181" i="5"/>
  <c r="I165" i="5"/>
  <c r="Q4" i="1"/>
  <c r="Q6" i="1"/>
  <c r="P7" i="1"/>
  <c r="Q10" i="1"/>
  <c r="Q12" i="1"/>
  <c r="P13" i="1"/>
  <c r="P15" i="1"/>
  <c r="Q16" i="1"/>
  <c r="P17" i="1"/>
  <c r="I4" i="5"/>
  <c r="I6" i="5"/>
  <c r="I30" i="5"/>
  <c r="I32" i="5"/>
  <c r="I35" i="5"/>
  <c r="I39" i="5"/>
  <c r="I49" i="5"/>
  <c r="I59" i="5"/>
  <c r="I63" i="5"/>
  <c r="I65" i="5"/>
  <c r="I76" i="5"/>
  <c r="I78" i="5"/>
  <c r="I80" i="5"/>
  <c r="I82" i="5"/>
  <c r="I84" i="5"/>
  <c r="I86" i="5"/>
  <c r="I90" i="5"/>
  <c r="I92" i="5"/>
  <c r="Q2" i="1"/>
  <c r="P19" i="1"/>
  <c r="Q21" i="1"/>
  <c r="P22" i="1"/>
  <c r="P23" i="1"/>
  <c r="Q25" i="1"/>
  <c r="P27" i="1"/>
  <c r="Q28" i="1"/>
  <c r="Q3" i="2"/>
  <c r="Q7" i="2"/>
  <c r="Q11" i="2"/>
  <c r="Q15" i="2"/>
  <c r="Q19" i="2"/>
  <c r="Q23" i="2"/>
  <c r="I75" i="4"/>
  <c r="I77" i="4"/>
  <c r="I79" i="4"/>
  <c r="I81" i="4"/>
  <c r="I83" i="4"/>
  <c r="I85" i="4"/>
  <c r="I87" i="4"/>
  <c r="I89" i="4"/>
  <c r="I91" i="4"/>
  <c r="I186" i="5"/>
  <c r="I198" i="5"/>
  <c r="I210" i="5"/>
  <c r="H222" i="5"/>
  <c r="H224" i="5"/>
  <c r="H226" i="5"/>
  <c r="H228" i="5"/>
  <c r="H230" i="5"/>
  <c r="H232" i="5"/>
  <c r="H234" i="5"/>
  <c r="H236" i="5"/>
  <c r="H238" i="5"/>
  <c r="H240" i="5"/>
  <c r="H242" i="5"/>
  <c r="H244" i="5"/>
  <c r="H246" i="5"/>
  <c r="H248" i="5"/>
  <c r="H250" i="5"/>
  <c r="H252" i="5"/>
  <c r="H254" i="5"/>
  <c r="H256" i="5"/>
  <c r="H258" i="5"/>
  <c r="H260" i="5"/>
  <c r="H262" i="5"/>
  <c r="H264" i="5"/>
  <c r="H266" i="5"/>
  <c r="H268" i="5"/>
  <c r="H270" i="5"/>
  <c r="H272" i="5"/>
  <c r="H274" i="5"/>
  <c r="H276" i="5"/>
  <c r="G222" i="5"/>
  <c r="G224" i="5"/>
  <c r="G226" i="5"/>
  <c r="G228" i="5"/>
  <c r="G230" i="5"/>
  <c r="G232" i="5"/>
  <c r="G234" i="5"/>
  <c r="G236" i="5"/>
  <c r="G238" i="5"/>
  <c r="G240" i="5"/>
  <c r="G242" i="5"/>
  <c r="G244" i="5"/>
  <c r="G246" i="5"/>
  <c r="G248" i="5"/>
  <c r="G250" i="5"/>
  <c r="G252" i="5"/>
  <c r="G254" i="5"/>
  <c r="G256" i="5"/>
  <c r="G258" i="5"/>
  <c r="G260" i="5"/>
  <c r="G262" i="5"/>
  <c r="G264" i="5"/>
  <c r="G266" i="5"/>
  <c r="G268" i="5"/>
  <c r="G270" i="5"/>
  <c r="G272" i="5"/>
  <c r="G274" i="5"/>
  <c r="G276" i="5"/>
</calcChain>
</file>

<file path=xl/sharedStrings.xml><?xml version="1.0" encoding="utf-8"?>
<sst xmlns="http://schemas.openxmlformats.org/spreadsheetml/2006/main" count="1192" uniqueCount="419">
  <si>
    <t>Rungtis</t>
  </si>
  <si>
    <t>h</t>
  </si>
  <si>
    <t>Kas pirmas įveikė n ratų?</t>
  </si>
  <si>
    <t>min</t>
  </si>
  <si>
    <t>sek</t>
  </si>
  <si>
    <t>Eilė</t>
  </si>
  <si>
    <t>St Nr</t>
  </si>
  <si>
    <t>Ratai</t>
  </si>
  <si>
    <t>w st nr</t>
  </si>
  <si>
    <t>Lytis</t>
  </si>
  <si>
    <t>Age gr</t>
  </si>
  <si>
    <t>Vardas, Pavardė</t>
  </si>
  <si>
    <t>Gim data</t>
  </si>
  <si>
    <t>ratai</t>
  </si>
  <si>
    <t>Komanda</t>
  </si>
  <si>
    <t>time</t>
  </si>
  <si>
    <t>delta</t>
  </si>
  <si>
    <t>1 km vid</t>
  </si>
  <si>
    <t>Distancija</t>
  </si>
  <si>
    <t>mag</t>
  </si>
  <si>
    <t>Vag</t>
  </si>
  <si>
    <t>mag_gr</t>
  </si>
  <si>
    <t>vag_gr</t>
  </si>
  <si>
    <t>60&lt;</t>
  </si>
  <si>
    <t>2000&lt;</t>
  </si>
  <si>
    <t>eko</t>
  </si>
  <si>
    <t>98-99</t>
  </si>
  <si>
    <t>96-97</t>
  </si>
  <si>
    <t>94-95</t>
  </si>
  <si>
    <t>92-93</t>
  </si>
  <si>
    <t>s</t>
  </si>
  <si>
    <t>S</t>
  </si>
  <si>
    <t>ST Nr</t>
  </si>
  <si>
    <t>Dalyvis</t>
  </si>
  <si>
    <t>Bib</t>
  </si>
  <si>
    <t>m_dist</t>
  </si>
  <si>
    <t>v_dist</t>
  </si>
  <si>
    <t>m_ag</t>
  </si>
  <si>
    <t>v_ag</t>
  </si>
  <si>
    <t>left4</t>
  </si>
  <si>
    <t>m/ag</t>
  </si>
  <si>
    <t>v/ag</t>
  </si>
  <si>
    <t>V</t>
  </si>
  <si>
    <t>8,4 km</t>
  </si>
  <si>
    <t>Žilvinas Abaravičius</t>
  </si>
  <si>
    <t>Klaipėda Vakarų Milžinai</t>
  </si>
  <si>
    <t>3,9 km</t>
  </si>
  <si>
    <t>Vytautas Baltmiškis</t>
  </si>
  <si>
    <t>Kretinga Keuri kaliuošee</t>
  </si>
  <si>
    <t>Evaldas Bilevičius</t>
  </si>
  <si>
    <t>Šilutė Leitė</t>
  </si>
  <si>
    <t>Justas Budrikas</t>
  </si>
  <si>
    <t>Šilutė Šilutės SM</t>
  </si>
  <si>
    <t>M</t>
  </si>
  <si>
    <t>Asta Česnauskienė</t>
  </si>
  <si>
    <t>Plungė Bėgimo klubas</t>
  </si>
  <si>
    <t>Inga Germansone</t>
  </si>
  <si>
    <t>Panevezys Begimo klubas</t>
  </si>
  <si>
    <t>Marius Girdžiūnas</t>
  </si>
  <si>
    <t xml:space="preserve">Klaipėda </t>
  </si>
  <si>
    <t>Tomas Griauslys</t>
  </si>
  <si>
    <t xml:space="preserve">Dreverna </t>
  </si>
  <si>
    <t>Vilmantė Gruodytė</t>
  </si>
  <si>
    <t>Klaipėda Maratonas</t>
  </si>
  <si>
    <t>Paulius Gudaitis</t>
  </si>
  <si>
    <t>Jurgita Gvildytė</t>
  </si>
  <si>
    <t>Raseiniai Bėgimo klubas</t>
  </si>
  <si>
    <t>Klaudijus Indreliūnas</t>
  </si>
  <si>
    <t>Kaunas Kauno BMK</t>
  </si>
  <si>
    <t>Dovilė Jodkonienė</t>
  </si>
  <si>
    <t xml:space="preserve">Kretinga </t>
  </si>
  <si>
    <t>Gražvydas Jokubauskas</t>
  </si>
  <si>
    <t>Pagėgiai Bėgimo klubas</t>
  </si>
  <si>
    <t>Jurgita Juraškienė</t>
  </si>
  <si>
    <t xml:space="preserve">Vėžaičiai </t>
  </si>
  <si>
    <t>Inga Kairienė</t>
  </si>
  <si>
    <t xml:space="preserve">Telsiai </t>
  </si>
  <si>
    <t>Mindaugas Kairys</t>
  </si>
  <si>
    <t xml:space="preserve">Telšiai </t>
  </si>
  <si>
    <t>Arnas Lukošaitis</t>
  </si>
  <si>
    <t>Šiaulių rajonas Lukas</t>
  </si>
  <si>
    <t>Edvardas Lukošius</t>
  </si>
  <si>
    <t>Lukrecija Lukošiūtė</t>
  </si>
  <si>
    <t>Šilutė SK "Leitė" - OK O! Kintai</t>
  </si>
  <si>
    <t>Vaclovas Markaitis</t>
  </si>
  <si>
    <t xml:space="preserve">Skuodasa </t>
  </si>
  <si>
    <t>Mindaugas Montvilas</t>
  </si>
  <si>
    <t>Martynas Nasvytis</t>
  </si>
  <si>
    <t>Silute Begimo klubas</t>
  </si>
  <si>
    <t>Ramunė Pociuvienė</t>
  </si>
  <si>
    <t>Pakruojis BMK ,,VĖJAS"</t>
  </si>
  <si>
    <t>Sigitas Pranaitis</t>
  </si>
  <si>
    <t>vilnius Na, pagauk!</t>
  </si>
  <si>
    <t>Rokas Radavičius</t>
  </si>
  <si>
    <t>Šilutė Mediumas</t>
  </si>
  <si>
    <t>Nerijus Ruzveltas</t>
  </si>
  <si>
    <t>Klaipeda Klaipedos "Maratonas"</t>
  </si>
  <si>
    <t>Ema Šidlauskaitė</t>
  </si>
  <si>
    <t>Antanas Šimkus</t>
  </si>
  <si>
    <t xml:space="preserve">Mažeikiai </t>
  </si>
  <si>
    <t>Gintarė Šimkutė</t>
  </si>
  <si>
    <t>Karina Šimkutė</t>
  </si>
  <si>
    <t>Emilė Širvytė</t>
  </si>
  <si>
    <t>Romas Škadauskas</t>
  </si>
  <si>
    <t>Ventė Ventės ragas</t>
  </si>
  <si>
    <t>Mindaugas Šsltmeris</t>
  </si>
  <si>
    <t>Plunge Versmė</t>
  </si>
  <si>
    <t>Ričardas Stasiukėnas</t>
  </si>
  <si>
    <t>Tadas Stasiukėnas</t>
  </si>
  <si>
    <t>Dovydas Stašys</t>
  </si>
  <si>
    <t>Klaipėda Stajeris</t>
  </si>
  <si>
    <t>Asta Stipinaitė</t>
  </si>
  <si>
    <t xml:space="preserve">Palanga </t>
  </si>
  <si>
    <t>Mindaugas Stulginskas</t>
  </si>
  <si>
    <t>Klaipeda Karinės jūrų pajėgos</t>
  </si>
  <si>
    <t>Tadas Ukrinas</t>
  </si>
  <si>
    <t>Arūnas Urbonas</t>
  </si>
  <si>
    <t>Kristina Vaidelinskienė</t>
  </si>
  <si>
    <t>Šiauliai Bėgimo klubas</t>
  </si>
  <si>
    <t>Laimis Verbliugevicius</t>
  </si>
  <si>
    <t>Klaipeda Spirit fridrit Club</t>
  </si>
  <si>
    <t>Mindaugas Viršila</t>
  </si>
  <si>
    <t>Egidijus Zaniauskas</t>
  </si>
  <si>
    <t>Laura Zumbrickienė</t>
  </si>
  <si>
    <t>Klaipėda Bėgimo klubas</t>
  </si>
  <si>
    <t>Reda Latakaitė</t>
  </si>
  <si>
    <t>Klaipėda</t>
  </si>
  <si>
    <t xml:space="preserve">Egidijus Janiška </t>
  </si>
  <si>
    <t>Trakai</t>
  </si>
  <si>
    <t>Teresė Džiaugienė</t>
  </si>
  <si>
    <t xml:space="preserve">Gargždai </t>
  </si>
  <si>
    <t>Ieva Plukaitė</t>
  </si>
  <si>
    <t>Šiauliai</t>
  </si>
  <si>
    <t>Vilius Lukošiūnas</t>
  </si>
  <si>
    <t>Bronislovas Norvilas</t>
  </si>
  <si>
    <t>Augustas Jakubynas</t>
  </si>
  <si>
    <t>Ugnė Žvinklytė</t>
  </si>
  <si>
    <t>Giedrius Sabaliauskas</t>
  </si>
  <si>
    <t>Martynas Stonkus</t>
  </si>
  <si>
    <t>Osvaldas Vasiliasukas</t>
  </si>
  <si>
    <t>Mantas Jonauskas</t>
  </si>
  <si>
    <t>Linara Gruzdienė</t>
  </si>
  <si>
    <t>Gargždai "Ritmas"</t>
  </si>
  <si>
    <t>Darius Gruzdys</t>
  </si>
  <si>
    <t>Robertas Zaicovas</t>
  </si>
  <si>
    <t>Priekulė</t>
  </si>
  <si>
    <t>Ovidijus Janušauskas</t>
  </si>
  <si>
    <t>Justina Tamašauskaitė</t>
  </si>
  <si>
    <t>Kaltinėnai</t>
  </si>
  <si>
    <t>Dovilė Tamašauskaitė</t>
  </si>
  <si>
    <t>Elzė Sriubaitė</t>
  </si>
  <si>
    <t>lyt</t>
  </si>
  <si>
    <t>komanda</t>
  </si>
  <si>
    <t>rungt</t>
  </si>
  <si>
    <t>Vardas</t>
  </si>
  <si>
    <t>Pavardė</t>
  </si>
  <si>
    <t>Miestas</t>
  </si>
  <si>
    <t>Klubas</t>
  </si>
  <si>
    <t>pavard</t>
  </si>
  <si>
    <t>klb</t>
  </si>
  <si>
    <t>Žilvinas</t>
  </si>
  <si>
    <t>Abaravičius</t>
  </si>
  <si>
    <t>Vakarų Milžinai</t>
  </si>
  <si>
    <t/>
  </si>
  <si>
    <t>Vytautas</t>
  </si>
  <si>
    <t>Baltmiškis</t>
  </si>
  <si>
    <t>Kretinga</t>
  </si>
  <si>
    <t>Keuri kaliuošee</t>
  </si>
  <si>
    <t>Evaldas</t>
  </si>
  <si>
    <t>Bilevičius</t>
  </si>
  <si>
    <t>Šilutė</t>
  </si>
  <si>
    <t>Leitė</t>
  </si>
  <si>
    <t>Justas</t>
  </si>
  <si>
    <t>Budrikas</t>
  </si>
  <si>
    <t>Šilutės SM</t>
  </si>
  <si>
    <t>Asta</t>
  </si>
  <si>
    <t>Česnauskienė</t>
  </si>
  <si>
    <t>Plungė</t>
  </si>
  <si>
    <t>Bėgimo klubas</t>
  </si>
  <si>
    <t>Inga</t>
  </si>
  <si>
    <t>Germansone</t>
  </si>
  <si>
    <t>Panevezys</t>
  </si>
  <si>
    <t>Begimo klubas</t>
  </si>
  <si>
    <t>Marius</t>
  </si>
  <si>
    <t>Girdžiūnas</t>
  </si>
  <si>
    <t>Tomas</t>
  </si>
  <si>
    <t>Griauslys</t>
  </si>
  <si>
    <t>Dreverna</t>
  </si>
  <si>
    <t>Vilmantė</t>
  </si>
  <si>
    <t>Gruodytė</t>
  </si>
  <si>
    <t>Maratonas</t>
  </si>
  <si>
    <t>Paulius</t>
  </si>
  <si>
    <t>Gudaitis</t>
  </si>
  <si>
    <t>Jurgita</t>
  </si>
  <si>
    <t>Gvildytė</t>
  </si>
  <si>
    <t>Raseiniai</t>
  </si>
  <si>
    <t>Klaudijus</t>
  </si>
  <si>
    <t>Indreliūnas</t>
  </si>
  <si>
    <t>Kaunas</t>
  </si>
  <si>
    <t>Kauno BMK</t>
  </si>
  <si>
    <t>Dovilė</t>
  </si>
  <si>
    <t>Jodkonienė</t>
  </si>
  <si>
    <t>Gražvydas</t>
  </si>
  <si>
    <t>Jokubauskas</t>
  </si>
  <si>
    <t>Pagėgiai</t>
  </si>
  <si>
    <t>Juraškienė</t>
  </si>
  <si>
    <t>Vėžaičiai</t>
  </si>
  <si>
    <t>Kairienė</t>
  </si>
  <si>
    <t>Telsiai</t>
  </si>
  <si>
    <t>Mindaugas</t>
  </si>
  <si>
    <t>Kairys</t>
  </si>
  <si>
    <t>Telšiai</t>
  </si>
  <si>
    <t>Arnas</t>
  </si>
  <si>
    <t>Lukošaitis</t>
  </si>
  <si>
    <t>Šiaulių rajonas</t>
  </si>
  <si>
    <t>Lukas</t>
  </si>
  <si>
    <t>Edvardas</t>
  </si>
  <si>
    <t>Lukošius</t>
  </si>
  <si>
    <t>Lukrecija</t>
  </si>
  <si>
    <t>Lukošiūtė</t>
  </si>
  <si>
    <t>SK "Leitė" - OK O! Kintai</t>
  </si>
  <si>
    <t>Vaclovas</t>
  </si>
  <si>
    <t>Markaitis</t>
  </si>
  <si>
    <t>Skuodasa</t>
  </si>
  <si>
    <t>Montvilas</t>
  </si>
  <si>
    <t>Martynas</t>
  </si>
  <si>
    <t>Nasvytis</t>
  </si>
  <si>
    <t>Silute</t>
  </si>
  <si>
    <t>Ramunė</t>
  </si>
  <si>
    <t>Pociuvienė</t>
  </si>
  <si>
    <t>Pakruojis</t>
  </si>
  <si>
    <t>BMK ,,VĖJAS"</t>
  </si>
  <si>
    <t>Sigitas</t>
  </si>
  <si>
    <t>Pranaitis</t>
  </si>
  <si>
    <t>vilnius</t>
  </si>
  <si>
    <t>Na, pagauk!</t>
  </si>
  <si>
    <t>Rokas</t>
  </si>
  <si>
    <t>Radavičius</t>
  </si>
  <si>
    <t>Mediumas</t>
  </si>
  <si>
    <t>Nerijus</t>
  </si>
  <si>
    <t>Ruzveltas</t>
  </si>
  <si>
    <t>Klaipeda</t>
  </si>
  <si>
    <t>Klaipedos "Maratonas"</t>
  </si>
  <si>
    <t>Ema</t>
  </si>
  <si>
    <t>Šidlauskaitė</t>
  </si>
  <si>
    <t>Antanas</t>
  </si>
  <si>
    <t>Šimkus</t>
  </si>
  <si>
    <t>Mažeikiai</t>
  </si>
  <si>
    <t>Gintarė</t>
  </si>
  <si>
    <t>Šimkutė</t>
  </si>
  <si>
    <t>Karina</t>
  </si>
  <si>
    <t>Emilė</t>
  </si>
  <si>
    <t>Širvytė</t>
  </si>
  <si>
    <t>Romas</t>
  </si>
  <si>
    <t>Škadauskas</t>
  </si>
  <si>
    <t>Ventė</t>
  </si>
  <si>
    <t>Ventės ragas</t>
  </si>
  <si>
    <t>Šsltmeris</t>
  </si>
  <si>
    <t>Plunge</t>
  </si>
  <si>
    <t>Versmė</t>
  </si>
  <si>
    <t>Ričardas</t>
  </si>
  <si>
    <t>Stasiukėnas</t>
  </si>
  <si>
    <t>Tadas</t>
  </si>
  <si>
    <t>Dovydas</t>
  </si>
  <si>
    <t>Stašys</t>
  </si>
  <si>
    <t>Stajeris</t>
  </si>
  <si>
    <t>Stipinaitė</t>
  </si>
  <si>
    <t>Palanga</t>
  </si>
  <si>
    <t>Stulginskas</t>
  </si>
  <si>
    <t>Karinės jūrų pajėgos</t>
  </si>
  <si>
    <t>Ukrinas</t>
  </si>
  <si>
    <t>Arūnas</t>
  </si>
  <si>
    <t>Urbonas</t>
  </si>
  <si>
    <t>Kristina</t>
  </si>
  <si>
    <t>Vaidelinskienė</t>
  </si>
  <si>
    <t>Laimis</t>
  </si>
  <si>
    <t>Verbliugevicius</t>
  </si>
  <si>
    <t>Spirit fridrit Club</t>
  </si>
  <si>
    <t>Viršila</t>
  </si>
  <si>
    <t>Egidijus</t>
  </si>
  <si>
    <t>Zaniauskas</t>
  </si>
  <si>
    <t>JANUŠAUSKAS</t>
  </si>
  <si>
    <t>LPM</t>
  </si>
  <si>
    <t>Laura</t>
  </si>
  <si>
    <t>Zumbrickienė</t>
  </si>
  <si>
    <t>JARULIS</t>
  </si>
  <si>
    <t>JOKUBAITYTĖ</t>
  </si>
  <si>
    <t>JONUŠEVIČIUS</t>
  </si>
  <si>
    <t>JURČIUS</t>
  </si>
  <si>
    <t>WWW.BEGA.LT</t>
  </si>
  <si>
    <t>JURČIŪTĖ</t>
  </si>
  <si>
    <t>JURKUS</t>
  </si>
  <si>
    <t>KALNENIEKS</t>
  </si>
  <si>
    <t>KANIAUSKAS</t>
  </si>
  <si>
    <t>KO ČIA BATAI?</t>
  </si>
  <si>
    <t>KATKAUSKAS</t>
  </si>
  <si>
    <t>KISEĻEVA</t>
  </si>
  <si>
    <t>KISELIOVAS</t>
  </si>
  <si>
    <t>KRINCIUS</t>
  </si>
  <si>
    <t>KAŠČIUKAI</t>
  </si>
  <si>
    <t>KRIŠTAPONYTĖ</t>
  </si>
  <si>
    <t>VĖTRUNGĖ</t>
  </si>
  <si>
    <t>KRUKONIS</t>
  </si>
  <si>
    <t>KUČINSKAITĖ</t>
  </si>
  <si>
    <t>KUSAS</t>
  </si>
  <si>
    <t>SK VETRUNGE</t>
  </si>
  <si>
    <t>KVIETKUS</t>
  </si>
  <si>
    <t>LATAKAITĖ</t>
  </si>
  <si>
    <t>LATAKAS</t>
  </si>
  <si>
    <t>ĄŽUOLAS</t>
  </si>
  <si>
    <t>LEKAVIČIŪTĖ</t>
  </si>
  <si>
    <t>MARATONAS</t>
  </si>
  <si>
    <t>LIPP</t>
  </si>
  <si>
    <t>VAIVORYKŠTĖS TAKO GIMNAZIJA</t>
  </si>
  <si>
    <t>LIUKAITIS</t>
  </si>
  <si>
    <t>TDIBMK ,,TVINKSNIS"</t>
  </si>
  <si>
    <t>LŪKS</t>
  </si>
  <si>
    <t>MAČERNIUS</t>
  </si>
  <si>
    <t>GILIUKAS.LT</t>
  </si>
  <si>
    <t>MALAKAUSKIENĖ</t>
  </si>
  <si>
    <t>MARTINKUTĖ</t>
  </si>
  <si>
    <t>MARTIŠAUSKAS</t>
  </si>
  <si>
    <t>MAULIUS</t>
  </si>
  <si>
    <t>MIKALAUSKAITĖ</t>
  </si>
  <si>
    <t>BK</t>
  </si>
  <si>
    <t>MIKNYS</t>
  </si>
  <si>
    <t>MIŠINA</t>
  </si>
  <si>
    <t>MOMGAUDAS</t>
  </si>
  <si>
    <t>VAIVORYKŠTĖS TAKOGIMAZIJA</t>
  </si>
  <si>
    <t>NARVILAS</t>
  </si>
  <si>
    <t>ŠVENTOJI</t>
  </si>
  <si>
    <t>PAKALNISKIENE</t>
  </si>
  <si>
    <t>PAKSAS</t>
  </si>
  <si>
    <t>KAIMAS</t>
  </si>
  <si>
    <t>PEČKYS</t>
  </si>
  <si>
    <t>PELIONIS</t>
  </si>
  <si>
    <t>PETRUTYTĖ</t>
  </si>
  <si>
    <t>PIKTURNA</t>
  </si>
  <si>
    <t>PLEGEVIČIŪTĖ</t>
  </si>
  <si>
    <t>POCIUS</t>
  </si>
  <si>
    <t>PUODŽIŪNAITĖ</t>
  </si>
  <si>
    <t>NEPAVYSI</t>
  </si>
  <si>
    <t>RADAVIČIUS</t>
  </si>
  <si>
    <t>RANAUSKAS</t>
  </si>
  <si>
    <t>RAZMAITĖ</t>
  </si>
  <si>
    <t>REIKA</t>
  </si>
  <si>
    <t>RIMKUS</t>
  </si>
  <si>
    <t>LUKAS</t>
  </si>
  <si>
    <t>RIMKUTE</t>
  </si>
  <si>
    <t>ŠALKAUSKIS</t>
  </si>
  <si>
    <t>TDIBMK "TVINKSNIS"</t>
  </si>
  <si>
    <t>ŠERPYTYTĖ</t>
  </si>
  <si>
    <t>SILKIN</t>
  </si>
  <si>
    <t>SIMANAUSKAS</t>
  </si>
  <si>
    <t>KISKENU ZUIKIAI</t>
  </si>
  <si>
    <t>SIMONAVIČIUS</t>
  </si>
  <si>
    <t>SINKUNAS</t>
  </si>
  <si>
    <t>SKINDERSKIS</t>
  </si>
  <si>
    <t>SLOBODIANIK</t>
  </si>
  <si>
    <t xml:space="preserve">BK KLAIPEDA </t>
  </si>
  <si>
    <t>ŠMATAUSKAITĖ</t>
  </si>
  <si>
    <t>SMILGA</t>
  </si>
  <si>
    <t>SMITE</t>
  </si>
  <si>
    <t>VSK NOSKRIEN</t>
  </si>
  <si>
    <t>ŠTRIMAITIENĖ</t>
  </si>
  <si>
    <t>INŽINERIJA</t>
  </si>
  <si>
    <t>ŠTRIMAITIS</t>
  </si>
  <si>
    <t>STRIOGA</t>
  </si>
  <si>
    <t>STRIŠKA</t>
  </si>
  <si>
    <t>SK VĖTRUNGĖ</t>
  </si>
  <si>
    <t>SUKACKAS</t>
  </si>
  <si>
    <t>SUKACKIENĖ</t>
  </si>
  <si>
    <t>ŠULSKUS</t>
  </si>
  <si>
    <t>SVENTOJI</t>
  </si>
  <si>
    <t>TERTELIS</t>
  </si>
  <si>
    <t>TKAČIOVA</t>
  </si>
  <si>
    <t>TRUMPIS</t>
  </si>
  <si>
    <t>BOČIAI</t>
  </si>
  <si>
    <t>ULČINAS</t>
  </si>
  <si>
    <t>URNIKYTĖ</t>
  </si>
  <si>
    <t>RITMAS</t>
  </si>
  <si>
    <t>UŽPURVIS</t>
  </si>
  <si>
    <t>VALKAUSKAITĖ</t>
  </si>
  <si>
    <t>VEDEIKIS</t>
  </si>
  <si>
    <t>VENCKUS</t>
  </si>
  <si>
    <t>VENCLOVAS</t>
  </si>
  <si>
    <t>SK "VĖTRUNGĖ"</t>
  </si>
  <si>
    <t>VINGĖ</t>
  </si>
  <si>
    <t>VIRŠILAS</t>
  </si>
  <si>
    <t>EKOVALSTYBĖ</t>
  </si>
  <si>
    <t>VISKONTIENĖ</t>
  </si>
  <si>
    <t>OFS</t>
  </si>
  <si>
    <t>ZABULIONIS</t>
  </si>
  <si>
    <t>ZENOV</t>
  </si>
  <si>
    <t>ZUBĖ</t>
  </si>
  <si>
    <t>ŽVINKLYTĖ</t>
  </si>
  <si>
    <t>LŪVA</t>
  </si>
  <si>
    <t>KORSAKAS</t>
  </si>
  <si>
    <t>MALINAUSKAS</t>
  </si>
  <si>
    <t>TAMOŠAUSKAS</t>
  </si>
  <si>
    <t>PETRUTIENĖ</t>
  </si>
  <si>
    <t>Gediminas</t>
  </si>
  <si>
    <t>Petrauskas</t>
  </si>
  <si>
    <t>Klaipėdos teritorinė muitinė</t>
  </si>
  <si>
    <t>JUNDULAS</t>
  </si>
  <si>
    <t>LŪVS</t>
  </si>
  <si>
    <t>ALMINIENĖ</t>
  </si>
  <si>
    <t>JAKUSEVIČIUS</t>
  </si>
  <si>
    <t>TALLAT-KELPŠA</t>
  </si>
  <si>
    <t>RAUBA</t>
  </si>
  <si>
    <t>MOCKUTĖ</t>
  </si>
  <si>
    <t>PUČKA</t>
  </si>
  <si>
    <t>BAJORAS</t>
  </si>
  <si>
    <t>JUŠKAITĖ</t>
  </si>
  <si>
    <t>JUŠKA</t>
  </si>
  <si>
    <t>PETREIKIS</t>
  </si>
  <si>
    <t>PETREIKIENĖ</t>
  </si>
  <si>
    <t>DANILEVIČIUS</t>
  </si>
  <si>
    <t>Vieta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</si>
</sst>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m/d/yyyy\ h:mm:ss"/>
    <numFmt numFmtId="165" formatCode="yyyy\-mm\-dd"/>
    <numFmt numFmtId="166" formatCode="m:ss.0"/>
  </numFmts>
  <fonts count="17" x14ac:knownFonts="1">
    <font>
      <sz val="10"/>
      <color rgb="FF000000"/>
      <name val="Arial"/>
    </font>
    <font>
      <sz val="11"/>
      <color rgb="FFFFFFFF"/>
      <name val="Arial"/>
    </font>
    <font>
      <sz val="11"/>
      <color rgb="FFFF0000"/>
      <name val="Arial"/>
    </font>
    <font>
      <sz val="11"/>
      <color rgb="FF010000"/>
      <name val="Arial"/>
    </font>
    <font>
      <sz val="16"/>
      <color rgb="FF000000"/>
      <name val="Arial"/>
    </font>
    <font>
      <sz val="8"/>
      <color rgb="FF000000"/>
      <name val="Arial"/>
    </font>
    <font>
      <sz val="10"/>
      <name val="Arial"/>
    </font>
    <font>
      <sz val="11"/>
      <color rgb="FF000000"/>
      <name val="Arial"/>
    </font>
    <font>
      <b/>
      <sz val="12"/>
      <color rgb="FFFF0000"/>
      <name val="Arial"/>
    </font>
    <font>
      <sz val="12"/>
      <color rgb="FF000000"/>
      <name val="Arial"/>
    </font>
    <font>
      <sz val="10"/>
      <color rgb="FFFF0000"/>
      <name val="Arial"/>
    </font>
    <font>
      <sz val="10"/>
      <name val="Arial"/>
    </font>
    <font>
      <b/>
      <sz val="10"/>
      <color rgb="FFFF0000"/>
      <name val="Arial"/>
    </font>
    <font>
      <b/>
      <sz val="10"/>
      <color rgb="FF000000"/>
      <name val="Arial"/>
    </font>
    <font>
      <sz val="10"/>
      <color rgb="FFFFFFFF"/>
      <name val="Arial"/>
    </font>
    <font>
      <sz val="11"/>
      <color rgb="FF000000"/>
      <name val="Calibri"/>
    </font>
    <font>
      <u/>
      <sz val="10"/>
      <color rgb="FF000000"/>
      <name val="Arial"/>
    </font>
  </fonts>
  <fills count="13">
    <fill>
      <patternFill patternType="none"/>
    </fill>
    <fill>
      <patternFill patternType="gray125"/>
    </fill>
    <fill>
      <patternFill patternType="solid">
        <fgColor rgb="FFFF0000"/>
        <bgColor rgb="FFFF0000"/>
      </patternFill>
    </fill>
    <fill>
      <patternFill patternType="solid">
        <fgColor rgb="FFFFFF00"/>
        <bgColor rgb="FFFFFF00"/>
      </patternFill>
    </fill>
    <fill>
      <patternFill patternType="solid">
        <fgColor rgb="FF0066CC"/>
        <bgColor rgb="FF0066CC"/>
      </patternFill>
    </fill>
    <fill>
      <patternFill patternType="solid">
        <fgColor rgb="FFC6D9F0"/>
        <bgColor rgb="FFC6D9F0"/>
      </patternFill>
    </fill>
    <fill>
      <patternFill patternType="solid">
        <fgColor rgb="FF00FF00"/>
        <bgColor rgb="FF00FF00"/>
      </patternFill>
    </fill>
    <fill>
      <patternFill patternType="solid">
        <fgColor rgb="FFFFFFFF"/>
        <bgColor rgb="FFFFFFFF"/>
      </patternFill>
    </fill>
    <fill>
      <patternFill patternType="solid">
        <fgColor rgb="FFCCCCFF"/>
        <bgColor rgb="FFCCCCFF"/>
      </patternFill>
    </fill>
    <fill>
      <patternFill patternType="solid">
        <fgColor rgb="FFB8CCE4"/>
        <bgColor rgb="FFB8CCE4"/>
      </patternFill>
    </fill>
    <fill>
      <patternFill patternType="solid">
        <fgColor rgb="FFFF99CC"/>
        <bgColor rgb="FFFF99CC"/>
      </patternFill>
    </fill>
    <fill>
      <patternFill patternType="solid">
        <fgColor rgb="FFCCFFCC"/>
        <bgColor rgb="FFCCFFCC"/>
      </patternFill>
    </fill>
    <fill>
      <patternFill patternType="solid">
        <fgColor rgb="FFFF8080"/>
        <bgColor rgb="FFFF8080"/>
      </patternFill>
    </fill>
  </fills>
  <borders count="20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7">
    <xf numFmtId="0" fontId="0" fillId="0" borderId="0" xfId="0" applyFont="1" applyAlignment="1">
      <alignment wrapText="1"/>
    </xf>
    <xf numFmtId="0" fontId="0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right"/>
    </xf>
    <xf numFmtId="0" fontId="3" fillId="3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left"/>
    </xf>
    <xf numFmtId="0" fontId="0" fillId="0" borderId="3" xfId="0" applyFont="1" applyBorder="1" applyAlignment="1">
      <alignment vertical="center"/>
    </xf>
    <xf numFmtId="164" fontId="7" fillId="3" borderId="1" xfId="0" applyNumberFormat="1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8" fillId="5" borderId="4" xfId="0" applyFont="1" applyFill="1" applyBorder="1" applyAlignment="1">
      <alignment vertical="center"/>
    </xf>
    <xf numFmtId="0" fontId="8" fillId="5" borderId="4" xfId="0" applyFont="1" applyFill="1" applyBorder="1" applyAlignment="1">
      <alignment horizontal="center" vertical="center"/>
    </xf>
    <xf numFmtId="0" fontId="0" fillId="0" borderId="0" xfId="0" applyFont="1" applyAlignment="1">
      <alignment horizontal="right" wrapText="1"/>
    </xf>
    <xf numFmtId="0" fontId="0" fillId="0" borderId="5" xfId="0" applyFont="1" applyBorder="1" applyAlignment="1">
      <alignment vertical="center"/>
    </xf>
    <xf numFmtId="0" fontId="0" fillId="0" borderId="0" xfId="0" applyFont="1" applyAlignment="1">
      <alignment horizontal="right" wrapText="1"/>
    </xf>
    <xf numFmtId="0" fontId="9" fillId="5" borderId="4" xfId="0" applyFont="1" applyFill="1" applyBorder="1" applyAlignment="1">
      <alignment horizontal="center" vertical="center"/>
    </xf>
    <xf numFmtId="0" fontId="0" fillId="6" borderId="1" xfId="0" applyFont="1" applyFill="1" applyBorder="1" applyAlignment="1">
      <alignment horizontal="right" wrapText="1"/>
    </xf>
    <xf numFmtId="0" fontId="9" fillId="5" borderId="4" xfId="0" applyFont="1" applyFill="1" applyBorder="1" applyAlignment="1">
      <alignment horizontal="left" vertical="center"/>
    </xf>
    <xf numFmtId="0" fontId="0" fillId="0" borderId="0" xfId="0" applyFont="1" applyAlignment="1">
      <alignment horizontal="right"/>
    </xf>
    <xf numFmtId="0" fontId="0" fillId="0" borderId="6" xfId="0" applyFont="1" applyBorder="1" applyAlignment="1">
      <alignment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7" xfId="0" applyFont="1" applyBorder="1" applyAlignment="1">
      <alignment vertical="center"/>
    </xf>
    <xf numFmtId="165" fontId="0" fillId="0" borderId="0" xfId="0" applyNumberFormat="1" applyFont="1" applyAlignment="1">
      <alignment horizontal="center"/>
    </xf>
    <xf numFmtId="21" fontId="0" fillId="0" borderId="0" xfId="0" applyNumberFormat="1" applyFont="1" applyAlignment="1">
      <alignment horizontal="center"/>
    </xf>
    <xf numFmtId="166" fontId="0" fillId="0" borderId="0" xfId="0" applyNumberFormat="1" applyFont="1" applyAlignment="1">
      <alignment horizontal="center"/>
    </xf>
    <xf numFmtId="0" fontId="0" fillId="8" borderId="1" xfId="0" applyFont="1" applyFill="1" applyBorder="1" applyAlignment="1">
      <alignment horizontal="center"/>
    </xf>
    <xf numFmtId="47" fontId="0" fillId="0" borderId="0" xfId="0" applyNumberFormat="1" applyFont="1" applyAlignment="1"/>
    <xf numFmtId="0" fontId="0" fillId="6" borderId="1" xfId="0" applyFont="1" applyFill="1" applyBorder="1" applyAlignment="1">
      <alignment horizontal="right"/>
    </xf>
    <xf numFmtId="0" fontId="0" fillId="0" borderId="3" xfId="0" applyFont="1" applyBorder="1" applyAlignment="1">
      <alignment wrapText="1"/>
    </xf>
    <xf numFmtId="0" fontId="0" fillId="0" borderId="4" xfId="0" applyFont="1" applyBorder="1" applyAlignment="1">
      <alignment horizontal="left" vertical="center"/>
    </xf>
    <xf numFmtId="0" fontId="0" fillId="0" borderId="8" xfId="0" applyFont="1" applyBorder="1" applyAlignment="1">
      <alignment wrapText="1"/>
    </xf>
    <xf numFmtId="0" fontId="0" fillId="0" borderId="2" xfId="0" applyFont="1" applyBorder="1" applyAlignment="1">
      <alignment wrapText="1"/>
    </xf>
    <xf numFmtId="0" fontId="0" fillId="0" borderId="5" xfId="0" applyFont="1" applyBorder="1" applyAlignment="1">
      <alignment horizontal="right" vertical="center"/>
    </xf>
    <xf numFmtId="0" fontId="0" fillId="0" borderId="7" xfId="0" applyFont="1" applyBorder="1" applyAlignment="1">
      <alignment horizontal="center"/>
    </xf>
    <xf numFmtId="0" fontId="0" fillId="0" borderId="9" xfId="0" applyFont="1" applyBorder="1" applyAlignment="1">
      <alignment horizontal="left" vertical="center"/>
    </xf>
    <xf numFmtId="0" fontId="0" fillId="0" borderId="10" xfId="0" applyFont="1" applyBorder="1" applyAlignment="1">
      <alignment wrapText="1"/>
    </xf>
    <xf numFmtId="0" fontId="0" fillId="0" borderId="6" xfId="0" applyFont="1" applyBorder="1" applyAlignment="1">
      <alignment horizontal="right" vertical="center"/>
    </xf>
    <xf numFmtId="0" fontId="0" fillId="0" borderId="3" xfId="0" applyFont="1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8" xfId="0" applyFont="1" applyBorder="1" applyAlignment="1">
      <alignment horizontal="right" vertical="center"/>
    </xf>
    <xf numFmtId="0" fontId="0" fillId="0" borderId="2" xfId="0" applyFont="1" applyBorder="1" applyAlignment="1">
      <alignment horizontal="center"/>
    </xf>
    <xf numFmtId="0" fontId="0" fillId="0" borderId="11" xfId="0" applyFont="1" applyBorder="1" applyAlignment="1">
      <alignment horizontal="left" vertical="center"/>
    </xf>
    <xf numFmtId="0" fontId="0" fillId="0" borderId="7" xfId="0" applyFont="1" applyBorder="1" applyAlignment="1">
      <alignment wrapText="1"/>
    </xf>
    <xf numFmtId="0" fontId="0" fillId="0" borderId="12" xfId="0" applyFont="1" applyBorder="1" applyAlignment="1">
      <alignment horizontal="right" vertical="center"/>
    </xf>
    <xf numFmtId="0" fontId="0" fillId="0" borderId="0" xfId="0" applyFont="1" applyAlignment="1">
      <alignment horizontal="left" wrapText="1"/>
    </xf>
    <xf numFmtId="0" fontId="0" fillId="0" borderId="13" xfId="0" applyFont="1" applyBorder="1" applyAlignment="1">
      <alignment horizontal="left" vertical="center"/>
    </xf>
    <xf numFmtId="0" fontId="0" fillId="0" borderId="5" xfId="0" applyFont="1" applyBorder="1" applyAlignment="1">
      <alignment wrapText="1"/>
    </xf>
    <xf numFmtId="0" fontId="0" fillId="0" borderId="7" xfId="0" applyFont="1" applyBorder="1" applyAlignment="1">
      <alignment horizontal="center" wrapText="1"/>
    </xf>
    <xf numFmtId="0" fontId="0" fillId="0" borderId="6" xfId="0" applyFont="1" applyBorder="1" applyAlignment="1">
      <alignment wrapText="1"/>
    </xf>
    <xf numFmtId="0" fontId="0" fillId="0" borderId="2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0" xfId="0" applyFont="1" applyAlignment="1">
      <alignment vertical="center"/>
    </xf>
    <xf numFmtId="0" fontId="0" fillId="6" borderId="1" xfId="0" applyFont="1" applyFill="1" applyBorder="1" applyAlignment="1">
      <alignment horizontal="right"/>
    </xf>
    <xf numFmtId="0" fontId="0" fillId="7" borderId="1" xfId="0" applyFont="1" applyFill="1" applyBorder="1" applyAlignment="1">
      <alignment horizontal="center"/>
    </xf>
    <xf numFmtId="0" fontId="10" fillId="9" borderId="1" xfId="0" applyFont="1" applyFill="1" applyBorder="1" applyAlignment="1">
      <alignment horizontal="center"/>
    </xf>
    <xf numFmtId="0" fontId="10" fillId="9" borderId="15" xfId="0" applyFont="1" applyFill="1" applyBorder="1" applyAlignment="1">
      <alignment horizontal="center"/>
    </xf>
    <xf numFmtId="0" fontId="10" fillId="7" borderId="15" xfId="0" applyFont="1" applyFill="1" applyBorder="1" applyAlignment="1">
      <alignment horizontal="center"/>
    </xf>
    <xf numFmtId="0" fontId="10" fillId="9" borderId="15" xfId="0" applyFont="1" applyFill="1" applyBorder="1" applyAlignment="1">
      <alignment horizontal="left"/>
    </xf>
    <xf numFmtId="0" fontId="0" fillId="7" borderId="4" xfId="0" applyFont="1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4" xfId="0" applyFont="1" applyBorder="1" applyAlignment="1">
      <alignment horizontal="left"/>
    </xf>
    <xf numFmtId="46" fontId="0" fillId="0" borderId="4" xfId="0" applyNumberFormat="1" applyFont="1" applyBorder="1" applyAlignment="1">
      <alignment horizontal="center"/>
    </xf>
    <xf numFmtId="0" fontId="0" fillId="3" borderId="4" xfId="0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3" borderId="16" xfId="0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3" borderId="17" xfId="0" applyFont="1" applyFill="1" applyBorder="1" applyAlignment="1">
      <alignment horizontal="center"/>
    </xf>
    <xf numFmtId="164" fontId="0" fillId="0" borderId="0" xfId="0" applyNumberFormat="1" applyFont="1" applyAlignment="1">
      <alignment horizontal="center"/>
    </xf>
    <xf numFmtId="46" fontId="0" fillId="0" borderId="18" xfId="0" applyNumberFormat="1" applyFont="1" applyBorder="1" applyAlignment="1">
      <alignment horizontal="center"/>
    </xf>
    <xf numFmtId="0" fontId="11" fillId="0" borderId="11" xfId="0" applyFont="1" applyBorder="1" applyAlignment="1">
      <alignment horizontal="center" wrapText="1"/>
    </xf>
    <xf numFmtId="0" fontId="11" fillId="3" borderId="17" xfId="0" applyFont="1" applyFill="1" applyBorder="1" applyAlignment="1">
      <alignment horizontal="center" wrapText="1"/>
    </xf>
    <xf numFmtId="0" fontId="0" fillId="3" borderId="1" xfId="0" applyFont="1" applyFill="1" applyBorder="1" applyAlignment="1">
      <alignment horizontal="left"/>
    </xf>
    <xf numFmtId="0" fontId="0" fillId="3" borderId="1" xfId="0" applyFont="1" applyFill="1" applyBorder="1" applyAlignment="1">
      <alignment horizontal="center"/>
    </xf>
    <xf numFmtId="14" fontId="0" fillId="3" borderId="1" xfId="0" applyNumberFormat="1" applyFont="1" applyFill="1" applyBorder="1" applyAlignment="1">
      <alignment horizontal="center"/>
    </xf>
    <xf numFmtId="2" fontId="0" fillId="3" borderId="1" xfId="0" applyNumberFormat="1" applyFont="1" applyFill="1" applyBorder="1" applyAlignment="1">
      <alignment horizontal="center"/>
    </xf>
    <xf numFmtId="1" fontId="0" fillId="3" borderId="1" xfId="0" applyNumberFormat="1" applyFont="1" applyFill="1" applyBorder="1" applyAlignment="1">
      <alignment horizontal="center"/>
    </xf>
    <xf numFmtId="1" fontId="0" fillId="0" borderId="0" xfId="0" applyNumberFormat="1" applyFont="1" applyAlignment="1">
      <alignment horizontal="center"/>
    </xf>
    <xf numFmtId="0" fontId="0" fillId="10" borderId="1" xfId="0" applyFont="1" applyFill="1" applyBorder="1" applyAlignment="1">
      <alignment horizontal="center"/>
    </xf>
    <xf numFmtId="0" fontId="0" fillId="11" borderId="1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8" xfId="0" applyFont="1" applyBorder="1" applyAlignment="1">
      <alignment horizontal="center" wrapText="1"/>
    </xf>
    <xf numFmtId="0" fontId="0" fillId="0" borderId="4" xfId="0" applyFont="1" applyBorder="1" applyAlignment="1">
      <alignment horizontal="center" wrapText="1"/>
    </xf>
    <xf numFmtId="0" fontId="0" fillId="0" borderId="4" xfId="0" applyFont="1" applyBorder="1" applyAlignment="1">
      <alignment horizontal="center" wrapText="1"/>
    </xf>
    <xf numFmtId="165" fontId="0" fillId="0" borderId="0" xfId="0" applyNumberFormat="1" applyFont="1" applyAlignment="1">
      <alignment horizontal="center"/>
    </xf>
    <xf numFmtId="0" fontId="0" fillId="0" borderId="0" xfId="0" applyFont="1" applyAlignment="1">
      <alignment horizontal="left"/>
    </xf>
    <xf numFmtId="14" fontId="0" fillId="0" borderId="0" xfId="0" applyNumberFormat="1" applyFont="1" applyAlignment="1">
      <alignment horizontal="center"/>
    </xf>
    <xf numFmtId="0" fontId="12" fillId="3" borderId="1" xfId="0" applyFont="1" applyFill="1" applyBorder="1" applyAlignment="1">
      <alignment horizontal="right"/>
    </xf>
    <xf numFmtId="0" fontId="12" fillId="3" borderId="1" xfId="0" applyFont="1" applyFill="1" applyBorder="1" applyAlignment="1">
      <alignment horizontal="center"/>
    </xf>
    <xf numFmtId="0" fontId="13" fillId="12" borderId="1" xfId="0" applyFont="1" applyFill="1" applyBorder="1" applyAlignment="1">
      <alignment horizontal="left" vertical="center"/>
    </xf>
    <xf numFmtId="0" fontId="13" fillId="12" borderId="1" xfId="0" applyFont="1" applyFill="1" applyBorder="1" applyAlignment="1">
      <alignment horizontal="left"/>
    </xf>
    <xf numFmtId="14" fontId="13" fillId="12" borderId="1" xfId="0" applyNumberFormat="1" applyFont="1" applyFill="1" applyBorder="1" applyAlignment="1">
      <alignment horizontal="center"/>
    </xf>
    <xf numFmtId="0" fontId="12" fillId="3" borderId="1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right" vertical="center"/>
    </xf>
    <xf numFmtId="0" fontId="12" fillId="3" borderId="1" xfId="0" applyFont="1" applyFill="1" applyBorder="1" applyAlignment="1">
      <alignment horizontal="left" vertical="center"/>
    </xf>
    <xf numFmtId="164" fontId="12" fillId="3" borderId="1" xfId="0" applyNumberFormat="1" applyFont="1" applyFill="1" applyBorder="1" applyAlignment="1">
      <alignment horizontal="center"/>
    </xf>
    <xf numFmtId="0" fontId="12" fillId="3" borderId="1" xfId="0" applyFont="1" applyFill="1" applyBorder="1" applyAlignment="1">
      <alignment horizontal="left"/>
    </xf>
    <xf numFmtId="0" fontId="14" fillId="2" borderId="1" xfId="0" applyFont="1" applyFill="1" applyBorder="1" applyAlignment="1">
      <alignment horizontal="left" vertical="center"/>
    </xf>
    <xf numFmtId="0" fontId="0" fillId="0" borderId="4" xfId="0" applyFont="1" applyBorder="1" applyAlignment="1">
      <alignment wrapText="1"/>
    </xf>
    <xf numFmtId="0" fontId="0" fillId="0" borderId="0" xfId="0" applyFont="1" applyAlignment="1">
      <alignment horizontal="left" vertical="center"/>
    </xf>
    <xf numFmtId="165" fontId="0" fillId="0" borderId="4" xfId="0" applyNumberFormat="1" applyFont="1" applyBorder="1" applyAlignment="1">
      <alignment wrapText="1"/>
    </xf>
    <xf numFmtId="0" fontId="0" fillId="0" borderId="18" xfId="0" applyFont="1" applyBorder="1" applyAlignment="1">
      <alignment horizontal="right" wrapText="1"/>
    </xf>
    <xf numFmtId="0" fontId="0" fillId="0" borderId="18" xfId="0" applyFont="1" applyBorder="1" applyAlignment="1">
      <alignment wrapText="1"/>
    </xf>
    <xf numFmtId="165" fontId="0" fillId="0" borderId="18" xfId="0" applyNumberFormat="1" applyFont="1" applyBorder="1" applyAlignment="1">
      <alignment horizontal="center" wrapText="1"/>
    </xf>
    <xf numFmtId="0" fontId="0" fillId="0" borderId="18" xfId="0" applyFont="1" applyBorder="1" applyAlignment="1">
      <alignment horizontal="left" wrapText="1"/>
    </xf>
    <xf numFmtId="0" fontId="0" fillId="0" borderId="4" xfId="0" applyFont="1" applyBorder="1" applyAlignment="1">
      <alignment horizontal="right" wrapText="1"/>
    </xf>
    <xf numFmtId="165" fontId="0" fillId="0" borderId="4" xfId="0" applyNumberFormat="1" applyFont="1" applyBorder="1" applyAlignment="1">
      <alignment horizontal="center" wrapText="1"/>
    </xf>
    <xf numFmtId="0" fontId="0" fillId="0" borderId="4" xfId="0" applyFont="1" applyBorder="1" applyAlignment="1">
      <alignment horizontal="left" wrapText="1"/>
    </xf>
    <xf numFmtId="14" fontId="0" fillId="0" borderId="0" xfId="0" applyNumberFormat="1" applyFont="1" applyAlignment="1">
      <alignment vertical="center"/>
    </xf>
    <xf numFmtId="0" fontId="15" fillId="0" borderId="4" xfId="0" applyFont="1" applyBorder="1" applyAlignment="1">
      <alignment wrapText="1"/>
    </xf>
    <xf numFmtId="0" fontId="15" fillId="0" borderId="12" xfId="0" applyFont="1" applyBorder="1" applyAlignment="1">
      <alignment wrapText="1"/>
    </xf>
    <xf numFmtId="14" fontId="15" fillId="0" borderId="4" xfId="0" applyNumberFormat="1" applyFont="1" applyBorder="1" applyAlignment="1">
      <alignment wrapText="1"/>
    </xf>
    <xf numFmtId="0" fontId="16" fillId="0" borderId="0" xfId="0" applyFont="1" applyAlignment="1">
      <alignment horizontal="left"/>
    </xf>
    <xf numFmtId="0" fontId="0" fillId="0" borderId="0" xfId="0" applyFont="1" applyAlignment="1"/>
    <xf numFmtId="165" fontId="0" fillId="0" borderId="0" xfId="0" applyNumberFormat="1" applyFont="1" applyAlignment="1"/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center" vertical="center" wrapText="1"/>
    </xf>
    <xf numFmtId="0" fontId="0" fillId="0" borderId="19" xfId="0" applyFont="1" applyBorder="1" applyAlignment="1">
      <alignment horizontal="right"/>
    </xf>
    <xf numFmtId="0" fontId="0" fillId="7" borderId="19" xfId="0" applyFont="1" applyFill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9" xfId="0" applyFont="1" applyBorder="1" applyAlignment="1">
      <alignment horizontal="left"/>
    </xf>
    <xf numFmtId="165" fontId="0" fillId="0" borderId="19" xfId="0" applyNumberFormat="1" applyFont="1" applyBorder="1" applyAlignment="1">
      <alignment horizontal="center"/>
    </xf>
    <xf numFmtId="21" fontId="0" fillId="0" borderId="19" xfId="0" applyNumberFormat="1" applyFont="1" applyBorder="1" applyAlignment="1">
      <alignment horizontal="center"/>
    </xf>
    <xf numFmtId="0" fontId="0" fillId="0" borderId="19" xfId="0" applyFont="1" applyBorder="1" applyAlignment="1">
      <alignment vertical="center"/>
    </xf>
    <xf numFmtId="0" fontId="4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hyperlink" Target="http://giliukas.lt/" TargetMode="External"/><Relationship Id="rId1" Type="http://schemas.openxmlformats.org/officeDocument/2006/relationships/hyperlink" Target="http://www.bega.l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33"/>
  <sheetViews>
    <sheetView workbookViewId="0">
      <pane ySplit="1" topLeftCell="A2" activePane="bottomLeft" state="frozen"/>
      <selection pane="bottomLeft" activeCell="E2" sqref="E2"/>
    </sheetView>
  </sheetViews>
  <sheetFormatPr defaultColWidth="14.42578125" defaultRowHeight="15" customHeight="1" x14ac:dyDescent="0.2"/>
  <cols>
    <col min="1" max="1" width="8.42578125" hidden="1" customWidth="1"/>
    <col min="2" max="4" width="5.140625" hidden="1" customWidth="1"/>
    <col min="5" max="5" width="5.28515625" customWidth="1"/>
    <col min="6" max="6" width="5.7109375" bestFit="1" customWidth="1"/>
    <col min="7" max="9" width="7.28515625" hidden="1" customWidth="1"/>
    <col min="10" max="10" width="3.5703125" customWidth="1"/>
    <col min="11" max="11" width="9.28515625" hidden="1" customWidth="1"/>
    <col min="12" max="12" width="20.28515625" bestFit="1" customWidth="1"/>
    <col min="13" max="13" width="10.140625" bestFit="1" customWidth="1"/>
    <col min="14" max="14" width="28.140625" bestFit="1" customWidth="1"/>
    <col min="15" max="15" width="8.42578125" customWidth="1"/>
    <col min="16" max="16" width="9.140625" customWidth="1"/>
    <col min="17" max="17" width="10.5703125" hidden="1" customWidth="1"/>
    <col min="18" max="18" width="14.7109375" hidden="1" customWidth="1"/>
  </cols>
  <sheetData>
    <row r="1" spans="1:19" ht="14.25" customHeight="1" x14ac:dyDescent="0.2">
      <c r="A1" s="1" t="s">
        <v>0</v>
      </c>
      <c r="B1" s="2" t="s">
        <v>1</v>
      </c>
      <c r="C1" s="2" t="s">
        <v>3</v>
      </c>
      <c r="D1" s="2" t="s">
        <v>4</v>
      </c>
      <c r="E1" s="3" t="s">
        <v>418</v>
      </c>
      <c r="F1" s="4" t="s">
        <v>6</v>
      </c>
      <c r="G1" s="4" t="s">
        <v>7</v>
      </c>
      <c r="H1" s="5" t="s">
        <v>8</v>
      </c>
      <c r="I1" s="5" t="s">
        <v>7</v>
      </c>
      <c r="J1" s="6" t="s">
        <v>9</v>
      </c>
      <c r="K1" s="6" t="s">
        <v>10</v>
      </c>
      <c r="L1" s="7" t="s">
        <v>11</v>
      </c>
      <c r="M1" s="9" t="s">
        <v>12</v>
      </c>
      <c r="N1" s="7" t="s">
        <v>14</v>
      </c>
      <c r="O1" s="10" t="s">
        <v>15</v>
      </c>
      <c r="P1" s="10" t="s">
        <v>16</v>
      </c>
      <c r="Q1" s="10" t="s">
        <v>17</v>
      </c>
      <c r="R1" s="10" t="s">
        <v>18</v>
      </c>
    </row>
    <row r="2" spans="1:19" ht="12.75" customHeight="1" x14ac:dyDescent="0.2">
      <c r="A2" s="1" t="str">
        <f t="shared" ref="A2:A29" si="0">IF(ISBLANK(F2),"",VLOOKUP(F2,listt,3,FALSE))</f>
        <v>3,9 km</v>
      </c>
      <c r="B2" s="13"/>
      <c r="C2" s="15">
        <v>13</v>
      </c>
      <c r="D2" s="17">
        <v>28</v>
      </c>
      <c r="E2" s="118">
        <f>IF(ISBLANK(F2)," ",1)</f>
        <v>1</v>
      </c>
      <c r="F2" s="119">
        <v>28</v>
      </c>
      <c r="G2" s="120" t="e">
        <f t="shared" ref="G2:G27" si="1">IF(ISBLANK(F2)," ",I2+1)</f>
        <v>#N/A</v>
      </c>
      <c r="H2" s="120">
        <f t="shared" ref="H2:H29" si="2">IF(ISBLANK(F2)," ",F2)</f>
        <v>28</v>
      </c>
      <c r="I2" s="120" t="e">
        <f t="shared" ref="I2:I27" si="3">IF(ISBLANK(F2)," ",VLOOKUP(F2,lap,2,FALSE))</f>
        <v>#N/A</v>
      </c>
      <c r="J2" s="120" t="str">
        <f t="shared" ref="J2:J29" si="4">IF(ISBLANK(F2),"",VLOOKUP(F2,listt,2,FALSE))</f>
        <v>V</v>
      </c>
      <c r="K2" s="120" t="str">
        <f t="shared" ref="K2:K27" si="5">IF(ISBLANK(F2),"",VLOOKUP(F2,listt,3,FALSE))</f>
        <v>3,9 km</v>
      </c>
      <c r="L2" s="121" t="str">
        <f t="shared" ref="L2:L29" si="6">IF(ISBLANK(F2),"",VLOOKUP(F2,listt,4,FALSE))</f>
        <v>Justas Budrikas</v>
      </c>
      <c r="M2" s="122">
        <f t="shared" ref="M2:M29" si="7">IF(ISBLANK(F2),"",VLOOKUP(F2,listt,5,FALSE))</f>
        <v>37341</v>
      </c>
      <c r="N2" s="121" t="str">
        <f t="shared" ref="N2:N29" si="8">IF(ISBLANK(F2),"",VLOOKUP(F2,listt,6,FALSE))</f>
        <v>Šilutė Šilutės SM</v>
      </c>
      <c r="O2" s="123">
        <f t="shared" ref="O2:O34" si="9">IF(ISBLANK(D2),"",TIME(B2,C2,D2))</f>
        <v>9.3518518518518525E-3</v>
      </c>
      <c r="P2" s="124"/>
      <c r="Q2" s="26" t="e">
        <f t="shared" ref="Q2:Q37" si="10">IF(ISBLANK(D2),"",(O2/R2))</f>
        <v>#VALUE!</v>
      </c>
      <c r="R2" s="27" t="e">
        <f>VLOOKUP(F2, list!A2:G132, FALSE)</f>
        <v>#VALUE!</v>
      </c>
      <c r="S2" s="28"/>
    </row>
    <row r="3" spans="1:19" ht="12.75" customHeight="1" x14ac:dyDescent="0.2">
      <c r="A3" s="1" t="str">
        <f t="shared" si="0"/>
        <v>3,9 km</v>
      </c>
      <c r="B3" s="13"/>
      <c r="C3" s="15">
        <v>13</v>
      </c>
      <c r="D3" s="17">
        <v>46</v>
      </c>
      <c r="E3" s="118">
        <f t="shared" ref="E3:E29" si="11">IF(ISBLANK(F3)," ",(E2+1))</f>
        <v>2</v>
      </c>
      <c r="F3" s="119">
        <v>33</v>
      </c>
      <c r="G3" s="120" t="e">
        <f t="shared" si="1"/>
        <v>#N/A</v>
      </c>
      <c r="H3" s="120">
        <f t="shared" si="2"/>
        <v>33</v>
      </c>
      <c r="I3" s="120" t="e">
        <f t="shared" si="3"/>
        <v>#N/A</v>
      </c>
      <c r="J3" s="120" t="str">
        <f t="shared" si="4"/>
        <v>V</v>
      </c>
      <c r="K3" s="120" t="str">
        <f t="shared" si="5"/>
        <v>3,9 km</v>
      </c>
      <c r="L3" s="121" t="str">
        <f t="shared" si="6"/>
        <v>Augustas Jakubynas</v>
      </c>
      <c r="M3" s="122">
        <f t="shared" si="7"/>
        <v>32653</v>
      </c>
      <c r="N3" s="121" t="str">
        <f t="shared" si="8"/>
        <v>Klaipeda Klaipedos "Maratonas"</v>
      </c>
      <c r="O3" s="123">
        <f t="shared" si="9"/>
        <v>9.5601851851851855E-3</v>
      </c>
      <c r="P3" s="123">
        <f t="shared" ref="P3:P29" si="12">IF(ISBLANK(D3),"",(O3-$O$2))</f>
        <v>2.0833333333333294E-4</v>
      </c>
      <c r="Q3" s="26" t="e">
        <f t="shared" si="10"/>
        <v>#DIV/0!</v>
      </c>
      <c r="R3" s="27"/>
      <c r="S3" s="28"/>
    </row>
    <row r="4" spans="1:19" ht="12.75" customHeight="1" x14ac:dyDescent="0.2">
      <c r="A4" s="1" t="str">
        <f t="shared" si="0"/>
        <v>3,9 km</v>
      </c>
      <c r="B4" s="13"/>
      <c r="C4" s="15">
        <v>14</v>
      </c>
      <c r="D4" s="29">
        <v>6</v>
      </c>
      <c r="E4" s="118">
        <f t="shared" si="11"/>
        <v>3</v>
      </c>
      <c r="F4" s="119">
        <v>29</v>
      </c>
      <c r="G4" s="120" t="e">
        <f t="shared" si="1"/>
        <v>#N/A</v>
      </c>
      <c r="H4" s="120">
        <f t="shared" si="2"/>
        <v>29</v>
      </c>
      <c r="I4" s="120" t="e">
        <f t="shared" si="3"/>
        <v>#N/A</v>
      </c>
      <c r="J4" s="120" t="str">
        <f t="shared" si="4"/>
        <v>V</v>
      </c>
      <c r="K4" s="120" t="str">
        <f t="shared" si="5"/>
        <v>3,9 km</v>
      </c>
      <c r="L4" s="121" t="str">
        <f t="shared" si="6"/>
        <v>Laimis Verbliugevicius</v>
      </c>
      <c r="M4" s="122">
        <f t="shared" si="7"/>
        <v>30001</v>
      </c>
      <c r="N4" s="121" t="str">
        <f t="shared" si="8"/>
        <v>Klaipeda Spirit fridrit Club</v>
      </c>
      <c r="O4" s="123">
        <f t="shared" si="9"/>
        <v>9.7916666666666655E-3</v>
      </c>
      <c r="P4" s="123">
        <f t="shared" si="12"/>
        <v>4.3981481481481302E-4</v>
      </c>
      <c r="Q4" s="26" t="e">
        <f t="shared" si="10"/>
        <v>#DIV/0!</v>
      </c>
      <c r="R4" s="27"/>
      <c r="S4" s="28"/>
    </row>
    <row r="5" spans="1:19" ht="12.75" customHeight="1" x14ac:dyDescent="0.2">
      <c r="A5" s="1" t="str">
        <f t="shared" si="0"/>
        <v>3,9 km</v>
      </c>
      <c r="B5" s="13"/>
      <c r="C5" s="15">
        <v>14</v>
      </c>
      <c r="D5" s="29">
        <v>51</v>
      </c>
      <c r="E5" s="118">
        <f t="shared" si="11"/>
        <v>4</v>
      </c>
      <c r="F5" s="119">
        <v>31</v>
      </c>
      <c r="G5" s="120" t="e">
        <f t="shared" si="1"/>
        <v>#N/A</v>
      </c>
      <c r="H5" s="120">
        <f t="shared" si="2"/>
        <v>31</v>
      </c>
      <c r="I5" s="120" t="e">
        <f t="shared" si="3"/>
        <v>#N/A</v>
      </c>
      <c r="J5" s="120" t="str">
        <f t="shared" si="4"/>
        <v>V</v>
      </c>
      <c r="K5" s="120" t="str">
        <f t="shared" si="5"/>
        <v>3,9 km</v>
      </c>
      <c r="L5" s="121" t="str">
        <f t="shared" si="6"/>
        <v>Romas Škadauskas</v>
      </c>
      <c r="M5" s="122">
        <f t="shared" si="7"/>
        <v>23755</v>
      </c>
      <c r="N5" s="121" t="str">
        <f t="shared" si="8"/>
        <v>Ventė Ventės ragas</v>
      </c>
      <c r="O5" s="123">
        <f t="shared" si="9"/>
        <v>1.03125E-2</v>
      </c>
      <c r="P5" s="123">
        <f t="shared" si="12"/>
        <v>9.6064814814814797E-4</v>
      </c>
      <c r="Q5" s="26" t="e">
        <f t="shared" si="10"/>
        <v>#DIV/0!</v>
      </c>
      <c r="R5" s="27"/>
      <c r="S5" s="28"/>
    </row>
    <row r="6" spans="1:19" ht="12.75" customHeight="1" x14ac:dyDescent="0.2">
      <c r="A6" s="1" t="str">
        <f t="shared" si="0"/>
        <v>3,9 km</v>
      </c>
      <c r="B6" s="13"/>
      <c r="C6" s="15">
        <v>15</v>
      </c>
      <c r="D6" s="29">
        <v>22</v>
      </c>
      <c r="E6" s="118">
        <f t="shared" si="11"/>
        <v>5</v>
      </c>
      <c r="F6" s="119">
        <v>17</v>
      </c>
      <c r="G6" s="120" t="e">
        <f t="shared" si="1"/>
        <v>#N/A</v>
      </c>
      <c r="H6" s="120">
        <f t="shared" si="2"/>
        <v>17</v>
      </c>
      <c r="I6" s="120" t="e">
        <f t="shared" si="3"/>
        <v>#N/A</v>
      </c>
      <c r="J6" s="120" t="str">
        <f t="shared" si="4"/>
        <v>V</v>
      </c>
      <c r="K6" s="120" t="str">
        <f t="shared" si="5"/>
        <v>3,9 km</v>
      </c>
      <c r="L6" s="121" t="str">
        <f t="shared" si="6"/>
        <v xml:space="preserve">Egidijus Janiška </v>
      </c>
      <c r="M6" s="122">
        <f t="shared" si="7"/>
        <v>27957</v>
      </c>
      <c r="N6" s="121" t="str">
        <f t="shared" si="8"/>
        <v>Trakai</v>
      </c>
      <c r="O6" s="123">
        <f t="shared" si="9"/>
        <v>1.0671296296296297E-2</v>
      </c>
      <c r="P6" s="123">
        <f t="shared" si="12"/>
        <v>1.3194444444444443E-3</v>
      </c>
      <c r="Q6" s="26" t="e">
        <f t="shared" si="10"/>
        <v>#DIV/0!</v>
      </c>
      <c r="R6" s="27"/>
      <c r="S6" s="28"/>
    </row>
    <row r="7" spans="1:19" ht="12.75" customHeight="1" x14ac:dyDescent="0.2">
      <c r="A7" s="1" t="str">
        <f t="shared" si="0"/>
        <v>3,9 km</v>
      </c>
      <c r="B7" s="13"/>
      <c r="C7" s="15">
        <v>16</v>
      </c>
      <c r="D7" s="29">
        <v>11</v>
      </c>
      <c r="E7" s="118">
        <f t="shared" si="11"/>
        <v>6</v>
      </c>
      <c r="F7" s="119">
        <v>20</v>
      </c>
      <c r="G7" s="120" t="e">
        <f t="shared" si="1"/>
        <v>#N/A</v>
      </c>
      <c r="H7" s="120">
        <f t="shared" si="2"/>
        <v>20</v>
      </c>
      <c r="I7" s="120" t="e">
        <f t="shared" si="3"/>
        <v>#N/A</v>
      </c>
      <c r="J7" s="120" t="str">
        <f t="shared" si="4"/>
        <v>V</v>
      </c>
      <c r="K7" s="120" t="str">
        <f t="shared" si="5"/>
        <v>3,9 km</v>
      </c>
      <c r="L7" s="121" t="str">
        <f t="shared" si="6"/>
        <v>Sigitas Pranaitis</v>
      </c>
      <c r="M7" s="122">
        <f t="shared" si="7"/>
        <v>32068</v>
      </c>
      <c r="N7" s="121" t="str">
        <f t="shared" si="8"/>
        <v>vilnius Na, pagauk!</v>
      </c>
      <c r="O7" s="123">
        <f t="shared" si="9"/>
        <v>1.1238425925925928E-2</v>
      </c>
      <c r="P7" s="123">
        <f t="shared" si="12"/>
        <v>1.8865740740740752E-3</v>
      </c>
      <c r="Q7" s="26" t="e">
        <f t="shared" si="10"/>
        <v>#DIV/0!</v>
      </c>
      <c r="R7" s="27"/>
      <c r="S7" s="28"/>
    </row>
    <row r="8" spans="1:19" ht="12.75" customHeight="1" x14ac:dyDescent="0.2">
      <c r="A8" s="1" t="str">
        <f t="shared" si="0"/>
        <v>3,9 km</v>
      </c>
      <c r="B8" s="13"/>
      <c r="C8" s="15">
        <v>16</v>
      </c>
      <c r="D8" s="29">
        <v>43</v>
      </c>
      <c r="E8" s="118">
        <f t="shared" si="11"/>
        <v>7</v>
      </c>
      <c r="F8" s="119">
        <v>32</v>
      </c>
      <c r="G8" s="120" t="e">
        <f t="shared" si="1"/>
        <v>#N/A</v>
      </c>
      <c r="H8" s="120">
        <f t="shared" si="2"/>
        <v>32</v>
      </c>
      <c r="I8" s="120" t="e">
        <f t="shared" si="3"/>
        <v>#N/A</v>
      </c>
      <c r="J8" s="120" t="str">
        <f t="shared" si="4"/>
        <v>V</v>
      </c>
      <c r="K8" s="120" t="str">
        <f t="shared" si="5"/>
        <v>3,9 km</v>
      </c>
      <c r="L8" s="121" t="str">
        <f t="shared" si="6"/>
        <v>Mindaugas Montvilas</v>
      </c>
      <c r="M8" s="122">
        <f t="shared" si="7"/>
        <v>33329</v>
      </c>
      <c r="N8" s="121" t="str">
        <f t="shared" si="8"/>
        <v xml:space="preserve">Klaipėda </v>
      </c>
      <c r="O8" s="123">
        <f t="shared" si="9"/>
        <v>1.1608796296296296E-2</v>
      </c>
      <c r="P8" s="123">
        <f t="shared" si="12"/>
        <v>2.2569444444444434E-3</v>
      </c>
      <c r="Q8" s="26" t="e">
        <f t="shared" si="10"/>
        <v>#DIV/0!</v>
      </c>
      <c r="R8" s="27"/>
      <c r="S8" s="28"/>
    </row>
    <row r="9" spans="1:19" ht="12.75" customHeight="1" x14ac:dyDescent="0.2">
      <c r="A9" s="1" t="str">
        <f t="shared" si="0"/>
        <v>3,9 km</v>
      </c>
      <c r="B9" s="13"/>
      <c r="C9" s="15">
        <v>17</v>
      </c>
      <c r="D9" s="29">
        <v>27</v>
      </c>
      <c r="E9" s="118">
        <f t="shared" si="11"/>
        <v>8</v>
      </c>
      <c r="F9" s="119">
        <v>35</v>
      </c>
      <c r="G9" s="120" t="e">
        <f t="shared" si="1"/>
        <v>#N/A</v>
      </c>
      <c r="H9" s="120">
        <f t="shared" si="2"/>
        <v>35</v>
      </c>
      <c r="I9" s="120" t="e">
        <f t="shared" si="3"/>
        <v>#N/A</v>
      </c>
      <c r="J9" s="120" t="str">
        <f t="shared" si="4"/>
        <v>V</v>
      </c>
      <c r="K9" s="120" t="str">
        <f t="shared" si="5"/>
        <v>3,9 km</v>
      </c>
      <c r="L9" s="121" t="str">
        <f t="shared" si="6"/>
        <v>Marius Girdžiūnas</v>
      </c>
      <c r="M9" s="122">
        <f t="shared" si="7"/>
        <v>34014</v>
      </c>
      <c r="N9" s="121" t="str">
        <f t="shared" si="8"/>
        <v xml:space="preserve">Klaipėda </v>
      </c>
      <c r="O9" s="123">
        <f t="shared" si="9"/>
        <v>1.2118055555555556E-2</v>
      </c>
      <c r="P9" s="123">
        <f t="shared" si="12"/>
        <v>2.766203703703703E-3</v>
      </c>
      <c r="Q9" s="26" t="e">
        <f t="shared" si="10"/>
        <v>#DIV/0!</v>
      </c>
      <c r="R9" s="27"/>
      <c r="S9" s="28"/>
    </row>
    <row r="10" spans="1:19" ht="12.75" customHeight="1" x14ac:dyDescent="0.2">
      <c r="A10" s="1" t="str">
        <f t="shared" si="0"/>
        <v>3,9 km</v>
      </c>
      <c r="B10" s="13"/>
      <c r="C10" s="15">
        <v>17</v>
      </c>
      <c r="D10" s="29">
        <v>53</v>
      </c>
      <c r="E10" s="118">
        <f t="shared" si="11"/>
        <v>9</v>
      </c>
      <c r="F10" s="119">
        <v>30</v>
      </c>
      <c r="G10" s="120" t="e">
        <f t="shared" si="1"/>
        <v>#N/A</v>
      </c>
      <c r="H10" s="120">
        <f t="shared" si="2"/>
        <v>30</v>
      </c>
      <c r="I10" s="120" t="e">
        <f t="shared" si="3"/>
        <v>#N/A</v>
      </c>
      <c r="J10" s="120" t="str">
        <f t="shared" si="4"/>
        <v>V</v>
      </c>
      <c r="K10" s="120" t="str">
        <f t="shared" si="5"/>
        <v>3,9 km</v>
      </c>
      <c r="L10" s="121" t="str">
        <f t="shared" si="6"/>
        <v>Tomas Griauslys</v>
      </c>
      <c r="M10" s="122">
        <f t="shared" si="7"/>
        <v>36966</v>
      </c>
      <c r="N10" s="121" t="str">
        <f t="shared" si="8"/>
        <v xml:space="preserve">Dreverna </v>
      </c>
      <c r="O10" s="123">
        <f t="shared" si="9"/>
        <v>1.2418981481481482E-2</v>
      </c>
      <c r="P10" s="123">
        <f t="shared" si="12"/>
        <v>3.0671296296296297E-3</v>
      </c>
      <c r="Q10" s="26" t="e">
        <f t="shared" si="10"/>
        <v>#DIV/0!</v>
      </c>
      <c r="R10" s="27"/>
      <c r="S10" s="28"/>
    </row>
    <row r="11" spans="1:19" ht="12.75" customHeight="1" x14ac:dyDescent="0.2">
      <c r="A11" s="1" t="str">
        <f t="shared" si="0"/>
        <v>3,9 km</v>
      </c>
      <c r="B11" s="13"/>
      <c r="C11" s="15">
        <v>18</v>
      </c>
      <c r="D11" s="29">
        <v>19</v>
      </c>
      <c r="E11" s="118">
        <f t="shared" si="11"/>
        <v>10</v>
      </c>
      <c r="F11" s="119">
        <v>24</v>
      </c>
      <c r="G11" s="120" t="e">
        <f t="shared" si="1"/>
        <v>#N/A</v>
      </c>
      <c r="H11" s="120">
        <f t="shared" si="2"/>
        <v>24</v>
      </c>
      <c r="I11" s="120" t="e">
        <f t="shared" si="3"/>
        <v>#N/A</v>
      </c>
      <c r="J11" s="120" t="str">
        <f t="shared" si="4"/>
        <v>V</v>
      </c>
      <c r="K11" s="120" t="str">
        <f t="shared" si="5"/>
        <v>3,9 km</v>
      </c>
      <c r="L11" s="121" t="str">
        <f t="shared" si="6"/>
        <v>Ričardas Stasiukėnas</v>
      </c>
      <c r="M11" s="122">
        <f t="shared" si="7"/>
        <v>27430</v>
      </c>
      <c r="N11" s="121" t="str">
        <f t="shared" si="8"/>
        <v xml:space="preserve">Dreverna </v>
      </c>
      <c r="O11" s="123">
        <f t="shared" si="9"/>
        <v>1.2719907407407407E-2</v>
      </c>
      <c r="P11" s="123">
        <f t="shared" si="12"/>
        <v>3.3680555555555547E-3</v>
      </c>
      <c r="Q11" s="26" t="e">
        <f t="shared" si="10"/>
        <v>#DIV/0!</v>
      </c>
      <c r="R11" s="27"/>
      <c r="S11" s="28"/>
    </row>
    <row r="12" spans="1:19" ht="12.75" customHeight="1" x14ac:dyDescent="0.2">
      <c r="A12" s="1" t="str">
        <f t="shared" si="0"/>
        <v>3,9 km</v>
      </c>
      <c r="B12" s="13"/>
      <c r="C12" s="15">
        <v>18</v>
      </c>
      <c r="D12" s="29">
        <v>23</v>
      </c>
      <c r="E12" s="118">
        <f t="shared" si="11"/>
        <v>11</v>
      </c>
      <c r="F12" s="119">
        <v>14</v>
      </c>
      <c r="G12" s="120" t="e">
        <f t="shared" si="1"/>
        <v>#N/A</v>
      </c>
      <c r="H12" s="120">
        <f t="shared" si="2"/>
        <v>14</v>
      </c>
      <c r="I12" s="120" t="e">
        <f t="shared" si="3"/>
        <v>#N/A</v>
      </c>
      <c r="J12" s="120" t="str">
        <f t="shared" si="4"/>
        <v>M</v>
      </c>
      <c r="K12" s="120" t="str">
        <f t="shared" si="5"/>
        <v>3,9 km</v>
      </c>
      <c r="L12" s="121" t="str">
        <f t="shared" si="6"/>
        <v>Reda Latakaitė</v>
      </c>
      <c r="M12" s="122">
        <f t="shared" si="7"/>
        <v>30821</v>
      </c>
      <c r="N12" s="121" t="str">
        <f t="shared" si="8"/>
        <v>Klaipėda</v>
      </c>
      <c r="O12" s="123">
        <f t="shared" si="9"/>
        <v>1.2766203703703703E-2</v>
      </c>
      <c r="P12" s="123">
        <f t="shared" si="12"/>
        <v>3.4143518518518507E-3</v>
      </c>
      <c r="Q12" s="26" t="e">
        <f t="shared" si="10"/>
        <v>#DIV/0!</v>
      </c>
      <c r="R12" s="27"/>
      <c r="S12" s="28"/>
    </row>
    <row r="13" spans="1:19" ht="12.75" customHeight="1" x14ac:dyDescent="0.2">
      <c r="A13" s="1" t="str">
        <f t="shared" si="0"/>
        <v>3,9 km</v>
      </c>
      <c r="B13" s="46"/>
      <c r="C13" s="15">
        <v>18</v>
      </c>
      <c r="D13" s="29">
        <v>49</v>
      </c>
      <c r="E13" s="118">
        <f t="shared" si="11"/>
        <v>12</v>
      </c>
      <c r="F13" s="119">
        <v>23</v>
      </c>
      <c r="G13" s="120" t="e">
        <f t="shared" si="1"/>
        <v>#N/A</v>
      </c>
      <c r="H13" s="120">
        <f t="shared" si="2"/>
        <v>23</v>
      </c>
      <c r="I13" s="120" t="e">
        <f t="shared" si="3"/>
        <v>#N/A</v>
      </c>
      <c r="J13" s="120" t="str">
        <f t="shared" si="4"/>
        <v>V</v>
      </c>
      <c r="K13" s="120" t="str">
        <f t="shared" si="5"/>
        <v>3,9 km</v>
      </c>
      <c r="L13" s="121" t="str">
        <f t="shared" si="6"/>
        <v>Vilius Lukošiūnas</v>
      </c>
      <c r="M13" s="122">
        <f t="shared" si="7"/>
        <v>37866</v>
      </c>
      <c r="N13" s="121" t="str">
        <f t="shared" si="8"/>
        <v>Šiauliai</v>
      </c>
      <c r="O13" s="123">
        <f t="shared" si="9"/>
        <v>1.306712962962963E-2</v>
      </c>
      <c r="P13" s="123">
        <f t="shared" si="12"/>
        <v>3.7152777777777774E-3</v>
      </c>
      <c r="Q13" s="26" t="e">
        <f t="shared" si="10"/>
        <v>#DIV/0!</v>
      </c>
      <c r="R13" s="27"/>
      <c r="S13" s="28"/>
    </row>
    <row r="14" spans="1:19" ht="12.75" customHeight="1" x14ac:dyDescent="0.2">
      <c r="A14" s="1" t="str">
        <f t="shared" si="0"/>
        <v>3,9 km</v>
      </c>
      <c r="B14" s="46"/>
      <c r="C14" s="15">
        <v>19</v>
      </c>
      <c r="D14" s="29">
        <v>54</v>
      </c>
      <c r="E14" s="118">
        <f t="shared" si="11"/>
        <v>13</v>
      </c>
      <c r="F14" s="119">
        <v>25</v>
      </c>
      <c r="G14" s="120" t="e">
        <f t="shared" si="1"/>
        <v>#N/A</v>
      </c>
      <c r="H14" s="120">
        <f t="shared" si="2"/>
        <v>25</v>
      </c>
      <c r="I14" s="120" t="e">
        <f t="shared" si="3"/>
        <v>#N/A</v>
      </c>
      <c r="J14" s="120" t="str">
        <f t="shared" si="4"/>
        <v>V</v>
      </c>
      <c r="K14" s="120" t="str">
        <f t="shared" si="5"/>
        <v>3,9 km</v>
      </c>
      <c r="L14" s="121" t="str">
        <f t="shared" si="6"/>
        <v>Tadas Stasiukėnas</v>
      </c>
      <c r="M14" s="122">
        <f t="shared" si="7"/>
        <v>37799</v>
      </c>
      <c r="N14" s="121" t="str">
        <f t="shared" si="8"/>
        <v xml:space="preserve">Dreverna </v>
      </c>
      <c r="O14" s="123">
        <f t="shared" si="9"/>
        <v>1.3819444444444445E-2</v>
      </c>
      <c r="P14" s="123">
        <f t="shared" si="12"/>
        <v>4.4675925925925924E-3</v>
      </c>
      <c r="Q14" s="26" t="e">
        <f t="shared" si="10"/>
        <v>#DIV/0!</v>
      </c>
      <c r="R14" s="27"/>
      <c r="S14" s="28"/>
    </row>
    <row r="15" spans="1:19" ht="12.75" customHeight="1" x14ac:dyDescent="0.2">
      <c r="A15" s="1" t="str">
        <f t="shared" si="0"/>
        <v>3,9 km</v>
      </c>
      <c r="B15" s="46"/>
      <c r="C15" s="15">
        <v>20</v>
      </c>
      <c r="D15" s="29">
        <v>1</v>
      </c>
      <c r="E15" s="118">
        <f t="shared" si="11"/>
        <v>14</v>
      </c>
      <c r="F15" s="119">
        <v>36</v>
      </c>
      <c r="G15" s="120" t="e">
        <f t="shared" si="1"/>
        <v>#N/A</v>
      </c>
      <c r="H15" s="120">
        <f t="shared" si="2"/>
        <v>36</v>
      </c>
      <c r="I15" s="120" t="e">
        <f t="shared" si="3"/>
        <v>#N/A</v>
      </c>
      <c r="J15" s="120" t="str">
        <f t="shared" si="4"/>
        <v>M</v>
      </c>
      <c r="K15" s="120" t="str">
        <f t="shared" si="5"/>
        <v>3,9 km</v>
      </c>
      <c r="L15" s="121" t="str">
        <f t="shared" si="6"/>
        <v>Dovilė Tamašauskaitė</v>
      </c>
      <c r="M15" s="122">
        <f t="shared" si="7"/>
        <v>38174</v>
      </c>
      <c r="N15" s="121" t="str">
        <f t="shared" si="8"/>
        <v>Kaltinėnai</v>
      </c>
      <c r="O15" s="123">
        <f t="shared" si="9"/>
        <v>1.3900462962962962E-2</v>
      </c>
      <c r="P15" s="123">
        <f t="shared" si="12"/>
        <v>4.5486111111111092E-3</v>
      </c>
      <c r="Q15" s="26" t="e">
        <f t="shared" si="10"/>
        <v>#DIV/0!</v>
      </c>
      <c r="R15" s="27"/>
      <c r="S15" s="28"/>
    </row>
    <row r="16" spans="1:19" ht="12.75" customHeight="1" x14ac:dyDescent="0.2">
      <c r="A16" s="1" t="str">
        <f t="shared" si="0"/>
        <v>3,9 km</v>
      </c>
      <c r="B16" s="46"/>
      <c r="C16" s="15">
        <v>20</v>
      </c>
      <c r="D16" s="29">
        <v>7</v>
      </c>
      <c r="E16" s="118">
        <f t="shared" si="11"/>
        <v>15</v>
      </c>
      <c r="F16" s="119">
        <v>22</v>
      </c>
      <c r="G16" s="120" t="e">
        <f t="shared" si="1"/>
        <v>#N/A</v>
      </c>
      <c r="H16" s="120">
        <f t="shared" si="2"/>
        <v>22</v>
      </c>
      <c r="I16" s="120" t="e">
        <f t="shared" si="3"/>
        <v>#N/A</v>
      </c>
      <c r="J16" s="120" t="str">
        <f t="shared" si="4"/>
        <v>M</v>
      </c>
      <c r="K16" s="120" t="str">
        <f t="shared" si="5"/>
        <v>3,9 km</v>
      </c>
      <c r="L16" s="121" t="str">
        <f t="shared" si="6"/>
        <v>Jurgita Juraškienė</v>
      </c>
      <c r="M16" s="122">
        <f t="shared" si="7"/>
        <v>27097</v>
      </c>
      <c r="N16" s="121" t="str">
        <f t="shared" si="8"/>
        <v xml:space="preserve">Vėžaičiai </v>
      </c>
      <c r="O16" s="123">
        <f t="shared" si="9"/>
        <v>1.3969907407407408E-2</v>
      </c>
      <c r="P16" s="123">
        <f t="shared" si="12"/>
        <v>4.6180555555555558E-3</v>
      </c>
      <c r="Q16" s="26" t="e">
        <f t="shared" si="10"/>
        <v>#DIV/0!</v>
      </c>
      <c r="R16" s="27"/>
      <c r="S16" s="28"/>
    </row>
    <row r="17" spans="1:19" ht="12.75" customHeight="1" x14ac:dyDescent="0.2">
      <c r="A17" s="1" t="str">
        <f t="shared" si="0"/>
        <v>3,9 km</v>
      </c>
      <c r="B17" s="46"/>
      <c r="C17" s="15">
        <v>20</v>
      </c>
      <c r="D17" s="29">
        <v>8</v>
      </c>
      <c r="E17" s="118">
        <f t="shared" si="11"/>
        <v>16</v>
      </c>
      <c r="F17" s="119">
        <v>19</v>
      </c>
      <c r="G17" s="120" t="e">
        <f t="shared" si="1"/>
        <v>#N/A</v>
      </c>
      <c r="H17" s="120">
        <f t="shared" si="2"/>
        <v>19</v>
      </c>
      <c r="I17" s="120" t="e">
        <f t="shared" si="3"/>
        <v>#N/A</v>
      </c>
      <c r="J17" s="120" t="str">
        <f t="shared" si="4"/>
        <v>M</v>
      </c>
      <c r="K17" s="120" t="str">
        <f t="shared" si="5"/>
        <v>3,9 km</v>
      </c>
      <c r="L17" s="121" t="str">
        <f t="shared" si="6"/>
        <v>Asta Česnauskienė</v>
      </c>
      <c r="M17" s="122">
        <f t="shared" si="7"/>
        <v>23270</v>
      </c>
      <c r="N17" s="121" t="str">
        <f t="shared" si="8"/>
        <v>Plungė Bėgimo klubas</v>
      </c>
      <c r="O17" s="123">
        <f t="shared" si="9"/>
        <v>1.3981481481481482E-2</v>
      </c>
      <c r="P17" s="123">
        <f t="shared" si="12"/>
        <v>4.6296296296296294E-3</v>
      </c>
      <c r="Q17" s="26" t="e">
        <f t="shared" si="10"/>
        <v>#DIV/0!</v>
      </c>
      <c r="R17" s="27"/>
      <c r="S17" s="28"/>
    </row>
    <row r="18" spans="1:19" ht="12.75" customHeight="1" x14ac:dyDescent="0.2">
      <c r="A18" s="1" t="str">
        <f t="shared" si="0"/>
        <v>3,9 km</v>
      </c>
      <c r="B18" s="46"/>
      <c r="C18" s="15">
        <v>20</v>
      </c>
      <c r="D18" s="29">
        <v>40</v>
      </c>
      <c r="E18" s="118">
        <f t="shared" si="11"/>
        <v>17</v>
      </c>
      <c r="F18" s="119">
        <v>18</v>
      </c>
      <c r="G18" s="120" t="e">
        <f t="shared" si="1"/>
        <v>#N/A</v>
      </c>
      <c r="H18" s="120">
        <f t="shared" si="2"/>
        <v>18</v>
      </c>
      <c r="I18" s="120" t="e">
        <f t="shared" si="3"/>
        <v>#N/A</v>
      </c>
      <c r="J18" s="120" t="str">
        <f t="shared" si="4"/>
        <v>M</v>
      </c>
      <c r="K18" s="120" t="str">
        <f t="shared" si="5"/>
        <v>3,9 km</v>
      </c>
      <c r="L18" s="121" t="str">
        <f t="shared" si="6"/>
        <v>Teresė Džiaugienė</v>
      </c>
      <c r="M18" s="122">
        <f t="shared" si="7"/>
        <v>20626</v>
      </c>
      <c r="N18" s="121" t="str">
        <f t="shared" si="8"/>
        <v xml:space="preserve">Gargždai </v>
      </c>
      <c r="O18" s="123">
        <f t="shared" si="9"/>
        <v>1.4351851851851852E-2</v>
      </c>
      <c r="P18" s="123">
        <f t="shared" si="12"/>
        <v>4.9999999999999992E-3</v>
      </c>
      <c r="Q18" s="26" t="e">
        <f t="shared" si="10"/>
        <v>#DIV/0!</v>
      </c>
      <c r="R18" s="27"/>
      <c r="S18" s="28"/>
    </row>
    <row r="19" spans="1:19" ht="12.75" customHeight="1" x14ac:dyDescent="0.2">
      <c r="A19" s="1" t="str">
        <f t="shared" si="0"/>
        <v>3,9 km</v>
      </c>
      <c r="B19" s="46"/>
      <c r="C19" s="15">
        <v>20</v>
      </c>
      <c r="D19" s="29">
        <v>50</v>
      </c>
      <c r="E19" s="118">
        <f t="shared" si="11"/>
        <v>18</v>
      </c>
      <c r="F19" s="119">
        <v>27</v>
      </c>
      <c r="G19" s="120" t="e">
        <f t="shared" si="1"/>
        <v>#N/A</v>
      </c>
      <c r="H19" s="120">
        <f t="shared" si="2"/>
        <v>27</v>
      </c>
      <c r="I19" s="120" t="e">
        <f t="shared" si="3"/>
        <v>#N/A</v>
      </c>
      <c r="J19" s="120" t="str">
        <f t="shared" si="4"/>
        <v>V</v>
      </c>
      <c r="K19" s="120" t="str">
        <f t="shared" si="5"/>
        <v>3,9 km</v>
      </c>
      <c r="L19" s="121" t="str">
        <f t="shared" si="6"/>
        <v>Bronislovas Norvilas</v>
      </c>
      <c r="M19" s="122">
        <f t="shared" si="7"/>
        <v>16804</v>
      </c>
      <c r="N19" s="121" t="str">
        <f t="shared" si="8"/>
        <v xml:space="preserve">Gargždai </v>
      </c>
      <c r="O19" s="123">
        <f t="shared" si="9"/>
        <v>1.4467592592592593E-2</v>
      </c>
      <c r="P19" s="123">
        <f t="shared" si="12"/>
        <v>5.1157407407407401E-3</v>
      </c>
      <c r="Q19" s="26" t="e">
        <f t="shared" si="10"/>
        <v>#DIV/0!</v>
      </c>
      <c r="R19" s="27"/>
      <c r="S19" s="28"/>
    </row>
    <row r="20" spans="1:19" ht="12.75" customHeight="1" x14ac:dyDescent="0.2">
      <c r="A20" s="1" t="str">
        <f t="shared" si="0"/>
        <v>3,9 km</v>
      </c>
      <c r="B20" s="46"/>
      <c r="C20" s="15">
        <v>22</v>
      </c>
      <c r="D20" s="29">
        <v>24</v>
      </c>
      <c r="E20" s="118">
        <f t="shared" si="11"/>
        <v>19</v>
      </c>
      <c r="F20" s="119">
        <v>34</v>
      </c>
      <c r="G20" s="120" t="e">
        <f t="shared" si="1"/>
        <v>#N/A</v>
      </c>
      <c r="H20" s="120">
        <f t="shared" si="2"/>
        <v>34</v>
      </c>
      <c r="I20" s="120" t="e">
        <f t="shared" si="3"/>
        <v>#N/A</v>
      </c>
      <c r="J20" s="120" t="str">
        <f t="shared" si="4"/>
        <v>M</v>
      </c>
      <c r="K20" s="120" t="str">
        <f t="shared" si="5"/>
        <v>3,9 km</v>
      </c>
      <c r="L20" s="121" t="str">
        <f t="shared" si="6"/>
        <v>Justina Tamašauskaitė</v>
      </c>
      <c r="M20" s="122">
        <f t="shared" si="7"/>
        <v>38678</v>
      </c>
      <c r="N20" s="121" t="str">
        <f t="shared" si="8"/>
        <v>Kaltinėnai</v>
      </c>
      <c r="O20" s="123">
        <f t="shared" si="9"/>
        <v>1.5555555555555553E-2</v>
      </c>
      <c r="P20" s="123">
        <f t="shared" si="12"/>
        <v>6.2037037037037009E-3</v>
      </c>
      <c r="Q20" s="26" t="e">
        <f t="shared" si="10"/>
        <v>#DIV/0!</v>
      </c>
      <c r="R20" s="27"/>
      <c r="S20" s="28"/>
    </row>
    <row r="21" spans="1:19" ht="12.75" customHeight="1" x14ac:dyDescent="0.2">
      <c r="A21" s="1" t="str">
        <f t="shared" si="0"/>
        <v>3,9 km</v>
      </c>
      <c r="B21" s="46"/>
      <c r="C21" s="15">
        <v>24</v>
      </c>
      <c r="D21" s="29">
        <v>17</v>
      </c>
      <c r="E21" s="118">
        <f t="shared" si="11"/>
        <v>20</v>
      </c>
      <c r="F21" s="119">
        <v>16</v>
      </c>
      <c r="G21" s="120" t="e">
        <f t="shared" si="1"/>
        <v>#N/A</v>
      </c>
      <c r="H21" s="120">
        <f t="shared" si="2"/>
        <v>16</v>
      </c>
      <c r="I21" s="120" t="e">
        <f t="shared" si="3"/>
        <v>#N/A</v>
      </c>
      <c r="J21" s="120" t="str">
        <f t="shared" si="4"/>
        <v>M</v>
      </c>
      <c r="K21" s="120" t="str">
        <f t="shared" si="5"/>
        <v>3,9 km</v>
      </c>
      <c r="L21" s="121" t="str">
        <f t="shared" si="6"/>
        <v>Karina Šimkutė</v>
      </c>
      <c r="M21" s="122">
        <f t="shared" si="7"/>
        <v>37765</v>
      </c>
      <c r="N21" s="121" t="str">
        <f t="shared" si="8"/>
        <v>Šilutė SK "Leitė" - OK O! Kintai</v>
      </c>
      <c r="O21" s="123">
        <f t="shared" si="9"/>
        <v>1.6863425925925928E-2</v>
      </c>
      <c r="P21" s="123">
        <f t="shared" si="12"/>
        <v>7.511574074074075E-3</v>
      </c>
      <c r="Q21" s="26" t="e">
        <f t="shared" si="10"/>
        <v>#DIV/0!</v>
      </c>
      <c r="R21" s="27"/>
      <c r="S21" s="28"/>
    </row>
    <row r="22" spans="1:19" ht="12.75" customHeight="1" x14ac:dyDescent="0.2">
      <c r="A22" s="1" t="str">
        <f t="shared" si="0"/>
        <v>3,9 km</v>
      </c>
      <c r="B22" s="46"/>
      <c r="C22" s="15">
        <v>24</v>
      </c>
      <c r="D22" s="29">
        <v>23</v>
      </c>
      <c r="E22" s="118">
        <f t="shared" si="11"/>
        <v>21</v>
      </c>
      <c r="F22" s="119">
        <v>37</v>
      </c>
      <c r="G22" s="120" t="e">
        <f t="shared" si="1"/>
        <v>#N/A</v>
      </c>
      <c r="H22" s="120">
        <f t="shared" si="2"/>
        <v>37</v>
      </c>
      <c r="I22" s="120" t="e">
        <f t="shared" si="3"/>
        <v>#N/A</v>
      </c>
      <c r="J22" s="120" t="str">
        <f t="shared" si="4"/>
        <v>M</v>
      </c>
      <c r="K22" s="120" t="str">
        <f t="shared" si="5"/>
        <v>3,9 km</v>
      </c>
      <c r="L22" s="121" t="str">
        <f t="shared" si="6"/>
        <v>Ema Šidlauskaitė</v>
      </c>
      <c r="M22" s="122">
        <f t="shared" si="7"/>
        <v>34413</v>
      </c>
      <c r="N22" s="121" t="str">
        <f t="shared" si="8"/>
        <v xml:space="preserve">Klaipėda </v>
      </c>
      <c r="O22" s="123">
        <f t="shared" si="9"/>
        <v>1.6932870370370369E-2</v>
      </c>
      <c r="P22" s="123">
        <f t="shared" si="12"/>
        <v>7.5810185185185164E-3</v>
      </c>
      <c r="Q22" s="26" t="e">
        <f t="shared" si="10"/>
        <v>#DIV/0!</v>
      </c>
      <c r="R22" s="27"/>
      <c r="S22" s="28"/>
    </row>
    <row r="23" spans="1:19" ht="12.75" customHeight="1" x14ac:dyDescent="0.2">
      <c r="A23" s="1" t="str">
        <f t="shared" si="0"/>
        <v>3,9 km</v>
      </c>
      <c r="B23" s="46"/>
      <c r="C23" s="15">
        <v>24</v>
      </c>
      <c r="D23" s="29">
        <v>49</v>
      </c>
      <c r="E23" s="118">
        <f t="shared" si="11"/>
        <v>22</v>
      </c>
      <c r="F23" s="119">
        <v>26</v>
      </c>
      <c r="G23" s="120" t="e">
        <f t="shared" si="1"/>
        <v>#N/A</v>
      </c>
      <c r="H23" s="120">
        <f t="shared" si="2"/>
        <v>26</v>
      </c>
      <c r="I23" s="120" t="e">
        <f t="shared" si="3"/>
        <v>#N/A</v>
      </c>
      <c r="J23" s="120" t="str">
        <f t="shared" si="4"/>
        <v>M</v>
      </c>
      <c r="K23" s="120" t="str">
        <f t="shared" si="5"/>
        <v>3,9 km</v>
      </c>
      <c r="L23" s="121" t="str">
        <f t="shared" si="6"/>
        <v>Inga Kairienė</v>
      </c>
      <c r="M23" s="122">
        <f t="shared" si="7"/>
        <v>29396</v>
      </c>
      <c r="N23" s="121" t="str">
        <f t="shared" si="8"/>
        <v xml:space="preserve">Telsiai </v>
      </c>
      <c r="O23" s="123">
        <f t="shared" si="9"/>
        <v>1.7233796296296296E-2</v>
      </c>
      <c r="P23" s="123">
        <f t="shared" si="12"/>
        <v>7.8819444444444432E-3</v>
      </c>
      <c r="Q23" s="26" t="e">
        <f t="shared" si="10"/>
        <v>#DIV/0!</v>
      </c>
      <c r="R23" s="27"/>
      <c r="S23" s="28"/>
    </row>
    <row r="24" spans="1:19" ht="12.75" customHeight="1" x14ac:dyDescent="0.2">
      <c r="A24" s="1" t="str">
        <f t="shared" si="0"/>
        <v>3,9 km</v>
      </c>
      <c r="B24" s="46"/>
      <c r="C24" s="15">
        <v>25</v>
      </c>
      <c r="D24" s="29">
        <v>45</v>
      </c>
      <c r="E24" s="118">
        <f t="shared" si="11"/>
        <v>23</v>
      </c>
      <c r="F24" s="119">
        <v>39</v>
      </c>
      <c r="G24" s="120" t="e">
        <f t="shared" si="1"/>
        <v>#N/A</v>
      </c>
      <c r="H24" s="120">
        <f t="shared" si="2"/>
        <v>39</v>
      </c>
      <c r="I24" s="120" t="e">
        <f t="shared" si="3"/>
        <v>#N/A</v>
      </c>
      <c r="J24" s="120" t="str">
        <f t="shared" si="4"/>
        <v>M</v>
      </c>
      <c r="K24" s="120" t="str">
        <f t="shared" si="5"/>
        <v>3,9 km</v>
      </c>
      <c r="L24" s="121" t="str">
        <f t="shared" si="6"/>
        <v>Elzė Sriubaitė</v>
      </c>
      <c r="M24" s="122">
        <f t="shared" si="7"/>
        <v>40176</v>
      </c>
      <c r="N24" s="121" t="str">
        <f t="shared" si="8"/>
        <v xml:space="preserve">Klaipėda </v>
      </c>
      <c r="O24" s="123">
        <f t="shared" si="9"/>
        <v>1.7881944444444443E-2</v>
      </c>
      <c r="P24" s="123">
        <f t="shared" si="12"/>
        <v>8.5300925925925909E-3</v>
      </c>
      <c r="Q24" s="26" t="e">
        <f t="shared" si="10"/>
        <v>#DIV/0!</v>
      </c>
      <c r="R24" s="27"/>
      <c r="S24" s="28"/>
    </row>
    <row r="25" spans="1:19" ht="12.75" customHeight="1" x14ac:dyDescent="0.2">
      <c r="A25" s="1" t="str">
        <f t="shared" si="0"/>
        <v>3,9 km</v>
      </c>
      <c r="B25" s="46"/>
      <c r="C25" s="15">
        <v>25</v>
      </c>
      <c r="D25" s="29">
        <v>45</v>
      </c>
      <c r="E25" s="118">
        <f t="shared" si="11"/>
        <v>24</v>
      </c>
      <c r="F25" s="119">
        <v>38</v>
      </c>
      <c r="G25" s="120" t="e">
        <f t="shared" si="1"/>
        <v>#N/A</v>
      </c>
      <c r="H25" s="120">
        <f t="shared" si="2"/>
        <v>38</v>
      </c>
      <c r="I25" s="120" t="e">
        <f t="shared" si="3"/>
        <v>#N/A</v>
      </c>
      <c r="J25" s="120" t="str">
        <f t="shared" si="4"/>
        <v>V</v>
      </c>
      <c r="K25" s="120" t="str">
        <f t="shared" si="5"/>
        <v>3,9 km</v>
      </c>
      <c r="L25" s="121" t="str">
        <f t="shared" si="6"/>
        <v>Tadas Ukrinas</v>
      </c>
      <c r="M25" s="122">
        <f t="shared" si="7"/>
        <v>30983</v>
      </c>
      <c r="N25" s="121" t="str">
        <f t="shared" si="8"/>
        <v xml:space="preserve">Klaipėda </v>
      </c>
      <c r="O25" s="123">
        <f t="shared" si="9"/>
        <v>1.7881944444444443E-2</v>
      </c>
      <c r="P25" s="123">
        <f t="shared" si="12"/>
        <v>8.5300925925925909E-3</v>
      </c>
      <c r="Q25" s="26" t="e">
        <f t="shared" si="10"/>
        <v>#DIV/0!</v>
      </c>
      <c r="R25" s="27"/>
      <c r="S25" s="28"/>
    </row>
    <row r="26" spans="1:19" ht="12.75" customHeight="1" x14ac:dyDescent="0.2">
      <c r="A26" s="1" t="str">
        <f t="shared" si="0"/>
        <v>3,9 km</v>
      </c>
      <c r="B26" s="46"/>
      <c r="C26" s="53">
        <v>26</v>
      </c>
      <c r="D26" s="29">
        <v>39</v>
      </c>
      <c r="E26" s="118">
        <f t="shared" si="11"/>
        <v>25</v>
      </c>
      <c r="F26" s="119">
        <v>21</v>
      </c>
      <c r="G26" s="120" t="e">
        <f t="shared" si="1"/>
        <v>#N/A</v>
      </c>
      <c r="H26" s="120">
        <f t="shared" si="2"/>
        <v>21</v>
      </c>
      <c r="I26" s="120" t="e">
        <f t="shared" si="3"/>
        <v>#N/A</v>
      </c>
      <c r="J26" s="120" t="str">
        <f t="shared" si="4"/>
        <v>M</v>
      </c>
      <c r="K26" s="120" t="str">
        <f t="shared" si="5"/>
        <v>3,9 km</v>
      </c>
      <c r="L26" s="121" t="str">
        <f t="shared" si="6"/>
        <v>Ieva Plukaitė</v>
      </c>
      <c r="M26" s="122">
        <f t="shared" si="7"/>
        <v>36701</v>
      </c>
      <c r="N26" s="121" t="str">
        <f t="shared" si="8"/>
        <v>Šiauliai</v>
      </c>
      <c r="O26" s="123">
        <f t="shared" si="9"/>
        <v>1.8506944444444444E-2</v>
      </c>
      <c r="P26" s="123">
        <f t="shared" si="12"/>
        <v>9.1550925925925914E-3</v>
      </c>
      <c r="Q26" s="26" t="e">
        <f t="shared" si="10"/>
        <v>#DIV/0!</v>
      </c>
      <c r="R26" s="27"/>
      <c r="S26" s="28"/>
    </row>
    <row r="27" spans="1:19" ht="12.75" customHeight="1" x14ac:dyDescent="0.2">
      <c r="A27" s="1" t="str">
        <f t="shared" si="0"/>
        <v>3,9 km</v>
      </c>
      <c r="B27" s="46"/>
      <c r="C27" s="53">
        <v>29</v>
      </c>
      <c r="D27" s="29">
        <v>16</v>
      </c>
      <c r="E27" s="118">
        <f t="shared" si="11"/>
        <v>26</v>
      </c>
      <c r="F27" s="119">
        <v>13</v>
      </c>
      <c r="G27" s="120" t="e">
        <f t="shared" si="1"/>
        <v>#N/A</v>
      </c>
      <c r="H27" s="120">
        <f t="shared" si="2"/>
        <v>13</v>
      </c>
      <c r="I27" s="120" t="e">
        <f t="shared" si="3"/>
        <v>#N/A</v>
      </c>
      <c r="J27" s="120" t="str">
        <f t="shared" si="4"/>
        <v>M</v>
      </c>
      <c r="K27" s="120" t="str">
        <f t="shared" si="5"/>
        <v>3,9 km</v>
      </c>
      <c r="L27" s="121" t="str">
        <f t="shared" si="6"/>
        <v>Lukrecija Lukošiūtė</v>
      </c>
      <c r="M27" s="122">
        <f t="shared" si="7"/>
        <v>38896</v>
      </c>
      <c r="N27" s="121" t="str">
        <f t="shared" si="8"/>
        <v>Šilutė SK "Leitė" - OK O! Kintai</v>
      </c>
      <c r="O27" s="123">
        <f t="shared" si="9"/>
        <v>2.0324074074074074E-2</v>
      </c>
      <c r="P27" s="123">
        <f t="shared" si="12"/>
        <v>1.0972222222222222E-2</v>
      </c>
      <c r="Q27" s="26" t="e">
        <f t="shared" si="10"/>
        <v>#DIV/0!</v>
      </c>
      <c r="R27" s="27"/>
      <c r="S27" s="28"/>
    </row>
    <row r="28" spans="1:19" ht="12.75" customHeight="1" x14ac:dyDescent="0.2">
      <c r="A28" s="1" t="str">
        <f t="shared" si="0"/>
        <v>3,9 km</v>
      </c>
      <c r="B28" s="46"/>
      <c r="C28" s="53">
        <v>29</v>
      </c>
      <c r="D28" s="29">
        <v>16</v>
      </c>
      <c r="E28" s="118">
        <f t="shared" si="11"/>
        <v>27</v>
      </c>
      <c r="F28" s="119">
        <v>15</v>
      </c>
      <c r="G28" s="120"/>
      <c r="H28" s="120">
        <f t="shared" si="2"/>
        <v>15</v>
      </c>
      <c r="I28" s="120"/>
      <c r="J28" s="120" t="str">
        <f t="shared" si="4"/>
        <v>M</v>
      </c>
      <c r="K28" s="120"/>
      <c r="L28" s="121" t="str">
        <f t="shared" si="6"/>
        <v>Emilė Širvytė</v>
      </c>
      <c r="M28" s="122">
        <f t="shared" si="7"/>
        <v>39319</v>
      </c>
      <c r="N28" s="121" t="str">
        <f t="shared" si="8"/>
        <v>Šilutė SK "Leitė" - OK O! Kintai</v>
      </c>
      <c r="O28" s="123">
        <f t="shared" si="9"/>
        <v>2.0324074074074074E-2</v>
      </c>
      <c r="P28" s="123">
        <f t="shared" si="12"/>
        <v>1.0972222222222222E-2</v>
      </c>
      <c r="Q28" s="26" t="e">
        <f t="shared" si="10"/>
        <v>#DIV/0!</v>
      </c>
      <c r="R28" s="27"/>
      <c r="S28" s="28"/>
    </row>
    <row r="29" spans="1:19" ht="12.75" customHeight="1" x14ac:dyDescent="0.2">
      <c r="A29" s="1" t="str">
        <f t="shared" si="0"/>
        <v/>
      </c>
      <c r="B29" s="46"/>
      <c r="C29" s="1"/>
      <c r="D29" s="54"/>
      <c r="E29" s="19" t="str">
        <f t="shared" si="11"/>
        <v xml:space="preserve"> </v>
      </c>
      <c r="F29" s="55"/>
      <c r="G29" s="21" t="str">
        <f t="shared" ref="G29" si="13">IF(ISBLANK(F29)," ",I29+1)</f>
        <v xml:space="preserve"> </v>
      </c>
      <c r="H29" s="21" t="str">
        <f t="shared" si="2"/>
        <v xml:space="preserve"> </v>
      </c>
      <c r="I29" s="21" t="str">
        <f t="shared" ref="I29" si="14">IF(ISBLANK(F29)," ",VLOOKUP(F29,lap,2,FALSE))</f>
        <v xml:space="preserve"> </v>
      </c>
      <c r="J29" s="21" t="str">
        <f t="shared" si="4"/>
        <v/>
      </c>
      <c r="K29" s="21" t="str">
        <f t="shared" ref="K29" si="15">IF(ISBLANK(F29),"",VLOOKUP(F29,listt,3,FALSE))</f>
        <v/>
      </c>
      <c r="L29" s="22" t="str">
        <f t="shared" si="6"/>
        <v/>
      </c>
      <c r="M29" s="24" t="str">
        <f t="shared" si="7"/>
        <v/>
      </c>
      <c r="N29" s="22" t="str">
        <f t="shared" si="8"/>
        <v/>
      </c>
      <c r="O29" s="25" t="str">
        <f t="shared" si="9"/>
        <v/>
      </c>
      <c r="P29" s="25" t="str">
        <f t="shared" si="12"/>
        <v/>
      </c>
      <c r="Q29" s="26" t="str">
        <f t="shared" si="10"/>
        <v/>
      </c>
      <c r="R29" s="27"/>
      <c r="S29" s="28"/>
    </row>
    <row r="30" spans="1:19" ht="12.75" customHeight="1" x14ac:dyDescent="0.2">
      <c r="D30" s="54"/>
      <c r="E30" s="19" t="str">
        <f>IF(ISBLANK(F30)," ",(#REF!+1))</f>
        <v xml:space="preserve"> </v>
      </c>
      <c r="J30" s="21" t="str">
        <f t="shared" ref="J30:J34" si="16">IF(ISBLANK(F30),"",VLOOKUP(F30,listt,2,FALSE))</f>
        <v/>
      </c>
      <c r="L30" s="22" t="str">
        <f t="shared" ref="L30:L34" si="17">IF(ISBLANK(F30),"",VLOOKUP(F30,listt,4,FALSE))</f>
        <v/>
      </c>
      <c r="M30" s="24" t="str">
        <f t="shared" ref="M30:M34" si="18">IF(ISBLANK(F30),"",VLOOKUP(F30,listt,5,FALSE))</f>
        <v/>
      </c>
      <c r="N30" s="22" t="str">
        <f t="shared" ref="N30:N34" si="19">IF(ISBLANK(F30),"",VLOOKUP(F30,listt,6,FALSE))</f>
        <v/>
      </c>
      <c r="O30" s="25" t="str">
        <f t="shared" si="9"/>
        <v/>
      </c>
      <c r="Q30" s="26" t="str">
        <f t="shared" si="10"/>
        <v/>
      </c>
    </row>
    <row r="31" spans="1:19" ht="12.75" customHeight="1" x14ac:dyDescent="0.2">
      <c r="D31" s="54"/>
      <c r="E31" s="19" t="str">
        <f t="shared" ref="E31:E34" si="20">IF(ISBLANK(F31)," ",(E30+1))</f>
        <v xml:space="preserve"> </v>
      </c>
      <c r="J31" s="21" t="str">
        <f t="shared" si="16"/>
        <v/>
      </c>
      <c r="L31" s="22" t="str">
        <f t="shared" si="17"/>
        <v/>
      </c>
      <c r="M31" s="24" t="str">
        <f t="shared" si="18"/>
        <v/>
      </c>
      <c r="N31" s="22" t="str">
        <f t="shared" si="19"/>
        <v/>
      </c>
      <c r="O31" s="25" t="str">
        <f t="shared" si="9"/>
        <v/>
      </c>
      <c r="Q31" s="26" t="str">
        <f t="shared" si="10"/>
        <v/>
      </c>
    </row>
    <row r="32" spans="1:19" ht="12.75" customHeight="1" x14ac:dyDescent="0.2">
      <c r="D32" s="54"/>
      <c r="E32" s="19" t="str">
        <f t="shared" si="20"/>
        <v xml:space="preserve"> </v>
      </c>
      <c r="J32" s="21" t="str">
        <f t="shared" si="16"/>
        <v/>
      </c>
      <c r="L32" s="22" t="str">
        <f t="shared" si="17"/>
        <v/>
      </c>
      <c r="M32" s="24" t="str">
        <f t="shared" si="18"/>
        <v/>
      </c>
      <c r="N32" s="22" t="str">
        <f t="shared" si="19"/>
        <v/>
      </c>
      <c r="O32" s="25" t="str">
        <f t="shared" si="9"/>
        <v/>
      </c>
      <c r="Q32" s="26" t="str">
        <f t="shared" si="10"/>
        <v/>
      </c>
    </row>
    <row r="33" spans="4:17" ht="12.75" customHeight="1" x14ac:dyDescent="0.2">
      <c r="D33" s="54"/>
      <c r="E33" s="19" t="str">
        <f t="shared" si="20"/>
        <v xml:space="preserve"> </v>
      </c>
      <c r="J33" s="21" t="str">
        <f t="shared" si="16"/>
        <v/>
      </c>
      <c r="L33" s="22" t="str">
        <f t="shared" si="17"/>
        <v/>
      </c>
      <c r="M33" s="24" t="str">
        <f t="shared" si="18"/>
        <v/>
      </c>
      <c r="N33" s="22" t="str">
        <f t="shared" si="19"/>
        <v/>
      </c>
      <c r="O33" s="25" t="str">
        <f t="shared" si="9"/>
        <v/>
      </c>
      <c r="Q33" s="26" t="str">
        <f t="shared" si="10"/>
        <v/>
      </c>
    </row>
    <row r="34" spans="4:17" ht="12.75" customHeight="1" x14ac:dyDescent="0.2">
      <c r="D34" s="54"/>
      <c r="E34" s="19" t="str">
        <f t="shared" si="20"/>
        <v xml:space="preserve"> </v>
      </c>
      <c r="J34" s="21" t="str">
        <f t="shared" si="16"/>
        <v/>
      </c>
      <c r="L34" s="22" t="str">
        <f t="shared" si="17"/>
        <v/>
      </c>
      <c r="M34" s="24" t="str">
        <f t="shared" si="18"/>
        <v/>
      </c>
      <c r="N34" s="22" t="str">
        <f t="shared" si="19"/>
        <v/>
      </c>
      <c r="O34" s="25" t="str">
        <f t="shared" si="9"/>
        <v/>
      </c>
      <c r="Q34" s="26" t="str">
        <f t="shared" si="10"/>
        <v/>
      </c>
    </row>
    <row r="35" spans="4:17" ht="12.75" customHeight="1" x14ac:dyDescent="0.2">
      <c r="E35" s="19"/>
      <c r="Q35" s="26" t="str">
        <f t="shared" si="10"/>
        <v/>
      </c>
    </row>
    <row r="36" spans="4:17" ht="12.75" customHeight="1" x14ac:dyDescent="0.2">
      <c r="E36" s="19"/>
      <c r="Q36" s="26" t="str">
        <f t="shared" si="10"/>
        <v/>
      </c>
    </row>
    <row r="37" spans="4:17" ht="12.75" customHeight="1" x14ac:dyDescent="0.2">
      <c r="E37" s="19"/>
      <c r="Q37" s="26" t="str">
        <f t="shared" si="10"/>
        <v/>
      </c>
    </row>
    <row r="38" spans="4:17" ht="12.75" customHeight="1" x14ac:dyDescent="0.2">
      <c r="E38" s="19"/>
    </row>
    <row r="39" spans="4:17" ht="12.75" customHeight="1" x14ac:dyDescent="0.2">
      <c r="E39" s="19"/>
    </row>
    <row r="40" spans="4:17" ht="12.75" customHeight="1" x14ac:dyDescent="0.2">
      <c r="E40" s="19"/>
    </row>
    <row r="41" spans="4:17" ht="12.75" customHeight="1" x14ac:dyDescent="0.2">
      <c r="E41" s="19"/>
    </row>
    <row r="42" spans="4:17" ht="12.75" customHeight="1" x14ac:dyDescent="0.2">
      <c r="E42" s="19"/>
    </row>
    <row r="43" spans="4:17" ht="12.75" customHeight="1" x14ac:dyDescent="0.2">
      <c r="E43" s="19"/>
    </row>
    <row r="44" spans="4:17" ht="12.75" customHeight="1" x14ac:dyDescent="0.2">
      <c r="E44" s="19"/>
    </row>
    <row r="45" spans="4:17" ht="12.75" customHeight="1" x14ac:dyDescent="0.2">
      <c r="E45" s="19"/>
    </row>
    <row r="46" spans="4:17" ht="12.75" customHeight="1" x14ac:dyDescent="0.2">
      <c r="E46" s="19"/>
    </row>
    <row r="47" spans="4:17" ht="12.75" customHeight="1" x14ac:dyDescent="0.2">
      <c r="E47" s="19"/>
    </row>
    <row r="48" spans="4:17" ht="12.75" customHeight="1" x14ac:dyDescent="0.2">
      <c r="E48" s="19"/>
    </row>
    <row r="49" spans="5:5" ht="12.75" customHeight="1" x14ac:dyDescent="0.2">
      <c r="E49" s="19"/>
    </row>
    <row r="50" spans="5:5" ht="12.75" customHeight="1" x14ac:dyDescent="0.2">
      <c r="E50" s="19"/>
    </row>
    <row r="51" spans="5:5" ht="12.75" customHeight="1" x14ac:dyDescent="0.2">
      <c r="E51" s="19"/>
    </row>
    <row r="52" spans="5:5" ht="12.75" customHeight="1" x14ac:dyDescent="0.2">
      <c r="E52" s="19"/>
    </row>
    <row r="53" spans="5:5" ht="12.75" customHeight="1" x14ac:dyDescent="0.2">
      <c r="E53" s="19"/>
    </row>
    <row r="54" spans="5:5" ht="12.75" customHeight="1" x14ac:dyDescent="0.2">
      <c r="E54" s="19"/>
    </row>
    <row r="55" spans="5:5" ht="12.75" customHeight="1" x14ac:dyDescent="0.2">
      <c r="E55" s="19"/>
    </row>
    <row r="56" spans="5:5" ht="12.75" customHeight="1" x14ac:dyDescent="0.2">
      <c r="E56" s="19"/>
    </row>
    <row r="57" spans="5:5" ht="12.75" customHeight="1" x14ac:dyDescent="0.2">
      <c r="E57" s="19"/>
    </row>
    <row r="58" spans="5:5" ht="12.75" customHeight="1" x14ac:dyDescent="0.2">
      <c r="E58" s="19"/>
    </row>
    <row r="59" spans="5:5" ht="12.75" customHeight="1" x14ac:dyDescent="0.2">
      <c r="E59" s="19"/>
    </row>
    <row r="60" spans="5:5" ht="12.75" customHeight="1" x14ac:dyDescent="0.2">
      <c r="E60" s="19"/>
    </row>
    <row r="61" spans="5:5" ht="12.75" customHeight="1" x14ac:dyDescent="0.2">
      <c r="E61" s="19"/>
    </row>
    <row r="62" spans="5:5" ht="12.75" customHeight="1" x14ac:dyDescent="0.2">
      <c r="E62" s="19"/>
    </row>
    <row r="63" spans="5:5" ht="12.75" customHeight="1" x14ac:dyDescent="0.2">
      <c r="E63" s="19"/>
    </row>
    <row r="64" spans="5:5" ht="12.75" customHeight="1" x14ac:dyDescent="0.2">
      <c r="E64" s="19"/>
    </row>
    <row r="65" spans="5:5" ht="12.75" customHeight="1" x14ac:dyDescent="0.2">
      <c r="E65" s="19"/>
    </row>
    <row r="66" spans="5:5" ht="12.75" customHeight="1" x14ac:dyDescent="0.2">
      <c r="E66" s="19"/>
    </row>
    <row r="67" spans="5:5" ht="12.75" customHeight="1" x14ac:dyDescent="0.2">
      <c r="E67" s="19"/>
    </row>
    <row r="68" spans="5:5" ht="12.75" customHeight="1" x14ac:dyDescent="0.2">
      <c r="E68" s="19"/>
    </row>
    <row r="69" spans="5:5" ht="12.75" customHeight="1" x14ac:dyDescent="0.2">
      <c r="E69" s="19"/>
    </row>
    <row r="70" spans="5:5" ht="12.75" customHeight="1" x14ac:dyDescent="0.2">
      <c r="E70" s="19"/>
    </row>
    <row r="71" spans="5:5" ht="12.75" customHeight="1" x14ac:dyDescent="0.2">
      <c r="E71" s="19"/>
    </row>
    <row r="72" spans="5:5" ht="12.75" customHeight="1" x14ac:dyDescent="0.2">
      <c r="E72" s="19"/>
    </row>
    <row r="73" spans="5:5" ht="12.75" customHeight="1" x14ac:dyDescent="0.2">
      <c r="E73" s="19"/>
    </row>
    <row r="74" spans="5:5" ht="12.75" customHeight="1" x14ac:dyDescent="0.2">
      <c r="E74" s="19"/>
    </row>
    <row r="75" spans="5:5" ht="12.75" customHeight="1" x14ac:dyDescent="0.2">
      <c r="E75" s="19"/>
    </row>
    <row r="76" spans="5:5" ht="12.75" customHeight="1" x14ac:dyDescent="0.2">
      <c r="E76" s="19"/>
    </row>
    <row r="77" spans="5:5" ht="12.75" customHeight="1" x14ac:dyDescent="0.2">
      <c r="E77" s="19"/>
    </row>
    <row r="78" spans="5:5" ht="12.75" customHeight="1" x14ac:dyDescent="0.2">
      <c r="E78" s="19"/>
    </row>
    <row r="79" spans="5:5" ht="12.75" customHeight="1" x14ac:dyDescent="0.2">
      <c r="E79" s="19"/>
    </row>
    <row r="80" spans="5:5" ht="12.75" customHeight="1" x14ac:dyDescent="0.2">
      <c r="E80" s="19"/>
    </row>
    <row r="81" spans="5:5" ht="12.75" customHeight="1" x14ac:dyDescent="0.2">
      <c r="E81" s="19"/>
    </row>
    <row r="82" spans="5:5" ht="12.75" customHeight="1" x14ac:dyDescent="0.2">
      <c r="E82" s="19"/>
    </row>
    <row r="83" spans="5:5" ht="12.75" customHeight="1" x14ac:dyDescent="0.2">
      <c r="E83" s="19"/>
    </row>
    <row r="84" spans="5:5" ht="12.75" customHeight="1" x14ac:dyDescent="0.2">
      <c r="E84" s="19"/>
    </row>
    <row r="85" spans="5:5" ht="12.75" customHeight="1" x14ac:dyDescent="0.2">
      <c r="E85" s="19"/>
    </row>
    <row r="86" spans="5:5" ht="12.75" customHeight="1" x14ac:dyDescent="0.2">
      <c r="E86" s="19"/>
    </row>
    <row r="87" spans="5:5" ht="12.75" customHeight="1" x14ac:dyDescent="0.2">
      <c r="E87" s="19"/>
    </row>
    <row r="88" spans="5:5" ht="12.75" customHeight="1" x14ac:dyDescent="0.2">
      <c r="E88" s="19"/>
    </row>
    <row r="89" spans="5:5" ht="12.75" customHeight="1" x14ac:dyDescent="0.2">
      <c r="E89" s="19"/>
    </row>
    <row r="90" spans="5:5" ht="12.75" customHeight="1" x14ac:dyDescent="0.2">
      <c r="E90" s="19"/>
    </row>
    <row r="91" spans="5:5" ht="12.75" customHeight="1" x14ac:dyDescent="0.2">
      <c r="E91" s="19"/>
    </row>
    <row r="92" spans="5:5" ht="12.75" customHeight="1" x14ac:dyDescent="0.2">
      <c r="E92" s="19"/>
    </row>
    <row r="93" spans="5:5" ht="12.75" customHeight="1" x14ac:dyDescent="0.2">
      <c r="E93" s="19"/>
    </row>
    <row r="94" spans="5:5" ht="12.75" customHeight="1" x14ac:dyDescent="0.2">
      <c r="E94" s="19"/>
    </row>
    <row r="95" spans="5:5" ht="12.75" customHeight="1" x14ac:dyDescent="0.2">
      <c r="E95" s="19"/>
    </row>
    <row r="96" spans="5:5" ht="12.75" customHeight="1" x14ac:dyDescent="0.2">
      <c r="E96" s="19"/>
    </row>
    <row r="97" spans="5:5" ht="12.75" customHeight="1" x14ac:dyDescent="0.2">
      <c r="E97" s="19"/>
    </row>
    <row r="98" spans="5:5" ht="12.75" customHeight="1" x14ac:dyDescent="0.2">
      <c r="E98" s="19"/>
    </row>
    <row r="99" spans="5:5" ht="12.75" customHeight="1" x14ac:dyDescent="0.2">
      <c r="E99" s="19"/>
    </row>
    <row r="100" spans="5:5" ht="12.75" customHeight="1" x14ac:dyDescent="0.2">
      <c r="E100" s="19"/>
    </row>
    <row r="101" spans="5:5" ht="12.75" customHeight="1" x14ac:dyDescent="0.2">
      <c r="E101" s="19"/>
    </row>
    <row r="102" spans="5:5" ht="12.75" customHeight="1" x14ac:dyDescent="0.2">
      <c r="E102" s="19"/>
    </row>
    <row r="103" spans="5:5" ht="12.75" customHeight="1" x14ac:dyDescent="0.2">
      <c r="E103" s="19"/>
    </row>
    <row r="104" spans="5:5" ht="12.75" customHeight="1" x14ac:dyDescent="0.2">
      <c r="E104" s="19"/>
    </row>
    <row r="105" spans="5:5" ht="12.75" customHeight="1" x14ac:dyDescent="0.2">
      <c r="E105" s="19"/>
    </row>
    <row r="106" spans="5:5" ht="12.75" customHeight="1" x14ac:dyDescent="0.2">
      <c r="E106" s="19"/>
    </row>
    <row r="107" spans="5:5" ht="12.75" customHeight="1" x14ac:dyDescent="0.2">
      <c r="E107" s="19"/>
    </row>
    <row r="108" spans="5:5" ht="12.75" customHeight="1" x14ac:dyDescent="0.2">
      <c r="E108" s="19"/>
    </row>
    <row r="109" spans="5:5" ht="12.75" customHeight="1" x14ac:dyDescent="0.2">
      <c r="E109" s="19"/>
    </row>
    <row r="110" spans="5:5" ht="12.75" customHeight="1" x14ac:dyDescent="0.2">
      <c r="E110" s="19"/>
    </row>
    <row r="111" spans="5:5" ht="12.75" customHeight="1" x14ac:dyDescent="0.2">
      <c r="E111" s="19"/>
    </row>
    <row r="112" spans="5:5" ht="12.75" customHeight="1" x14ac:dyDescent="0.2">
      <c r="E112" s="19"/>
    </row>
    <row r="113" spans="5:5" ht="12.75" customHeight="1" x14ac:dyDescent="0.2">
      <c r="E113" s="19"/>
    </row>
    <row r="114" spans="5:5" ht="12.75" customHeight="1" x14ac:dyDescent="0.2">
      <c r="E114" s="19"/>
    </row>
    <row r="115" spans="5:5" ht="12.75" customHeight="1" x14ac:dyDescent="0.2">
      <c r="E115" s="19"/>
    </row>
    <row r="116" spans="5:5" ht="12.75" customHeight="1" x14ac:dyDescent="0.2">
      <c r="E116" s="19"/>
    </row>
    <row r="117" spans="5:5" ht="12.75" customHeight="1" x14ac:dyDescent="0.2">
      <c r="E117" s="19"/>
    </row>
    <row r="118" spans="5:5" ht="12.75" customHeight="1" x14ac:dyDescent="0.2">
      <c r="E118" s="19"/>
    </row>
    <row r="119" spans="5:5" ht="12.75" customHeight="1" x14ac:dyDescent="0.2">
      <c r="E119" s="19"/>
    </row>
    <row r="120" spans="5:5" ht="12.75" customHeight="1" x14ac:dyDescent="0.2">
      <c r="E120" s="19"/>
    </row>
    <row r="121" spans="5:5" ht="12.75" customHeight="1" x14ac:dyDescent="0.2">
      <c r="E121" s="19"/>
    </row>
    <row r="122" spans="5:5" ht="12.75" customHeight="1" x14ac:dyDescent="0.2">
      <c r="E122" s="19"/>
    </row>
    <row r="123" spans="5:5" ht="12.75" customHeight="1" x14ac:dyDescent="0.2">
      <c r="E123" s="19"/>
    </row>
    <row r="124" spans="5:5" ht="12.75" customHeight="1" x14ac:dyDescent="0.2">
      <c r="E124" s="19"/>
    </row>
    <row r="125" spans="5:5" ht="12.75" customHeight="1" x14ac:dyDescent="0.2">
      <c r="E125" s="19"/>
    </row>
    <row r="126" spans="5:5" ht="12.75" customHeight="1" x14ac:dyDescent="0.2">
      <c r="E126" s="19"/>
    </row>
    <row r="127" spans="5:5" ht="12.75" customHeight="1" x14ac:dyDescent="0.2">
      <c r="E127" s="19"/>
    </row>
    <row r="128" spans="5:5" ht="12.75" customHeight="1" x14ac:dyDescent="0.2">
      <c r="E128" s="19"/>
    </row>
    <row r="129" spans="5:5" ht="12.75" customHeight="1" x14ac:dyDescent="0.2">
      <c r="E129" s="19"/>
    </row>
    <row r="130" spans="5:5" ht="12.75" customHeight="1" x14ac:dyDescent="0.2">
      <c r="E130" s="19"/>
    </row>
    <row r="131" spans="5:5" ht="12.75" customHeight="1" x14ac:dyDescent="0.2">
      <c r="E131" s="19"/>
    </row>
    <row r="132" spans="5:5" ht="12.75" customHeight="1" x14ac:dyDescent="0.2">
      <c r="E132" s="19"/>
    </row>
    <row r="133" spans="5:5" ht="12.75" customHeight="1" x14ac:dyDescent="0.2">
      <c r="E133" s="19"/>
    </row>
    <row r="134" spans="5:5" ht="12.75" customHeight="1" x14ac:dyDescent="0.2">
      <c r="E134" s="19"/>
    </row>
    <row r="135" spans="5:5" ht="12.75" customHeight="1" x14ac:dyDescent="0.2">
      <c r="E135" s="19"/>
    </row>
    <row r="136" spans="5:5" ht="12.75" customHeight="1" x14ac:dyDescent="0.2">
      <c r="E136" s="19"/>
    </row>
    <row r="137" spans="5:5" ht="12.75" customHeight="1" x14ac:dyDescent="0.2">
      <c r="E137" s="19"/>
    </row>
    <row r="138" spans="5:5" ht="12.75" customHeight="1" x14ac:dyDescent="0.2">
      <c r="E138" s="19"/>
    </row>
    <row r="139" spans="5:5" ht="12.75" customHeight="1" x14ac:dyDescent="0.2">
      <c r="E139" s="19"/>
    </row>
    <row r="140" spans="5:5" ht="12.75" customHeight="1" x14ac:dyDescent="0.2">
      <c r="E140" s="19"/>
    </row>
    <row r="141" spans="5:5" ht="12.75" customHeight="1" x14ac:dyDescent="0.2">
      <c r="E141" s="19"/>
    </row>
    <row r="142" spans="5:5" ht="12.75" customHeight="1" x14ac:dyDescent="0.2">
      <c r="E142" s="19"/>
    </row>
    <row r="143" spans="5:5" ht="12.75" customHeight="1" x14ac:dyDescent="0.2">
      <c r="E143" s="19"/>
    </row>
    <row r="144" spans="5:5" ht="12.75" customHeight="1" x14ac:dyDescent="0.2">
      <c r="E144" s="19"/>
    </row>
    <row r="145" spans="5:5" ht="12.75" customHeight="1" x14ac:dyDescent="0.2">
      <c r="E145" s="19"/>
    </row>
    <row r="146" spans="5:5" ht="12.75" customHeight="1" x14ac:dyDescent="0.2">
      <c r="E146" s="19"/>
    </row>
    <row r="147" spans="5:5" ht="12.75" customHeight="1" x14ac:dyDescent="0.2">
      <c r="E147" s="19"/>
    </row>
    <row r="148" spans="5:5" ht="12.75" customHeight="1" x14ac:dyDescent="0.2">
      <c r="E148" s="19"/>
    </row>
    <row r="149" spans="5:5" ht="12.75" customHeight="1" x14ac:dyDescent="0.2">
      <c r="E149" s="19"/>
    </row>
    <row r="150" spans="5:5" ht="12.75" customHeight="1" x14ac:dyDescent="0.2">
      <c r="E150" s="19"/>
    </row>
    <row r="151" spans="5:5" ht="12.75" customHeight="1" x14ac:dyDescent="0.2">
      <c r="E151" s="19"/>
    </row>
    <row r="152" spans="5:5" ht="12.75" customHeight="1" x14ac:dyDescent="0.2">
      <c r="E152" s="19"/>
    </row>
    <row r="153" spans="5:5" ht="12.75" customHeight="1" x14ac:dyDescent="0.2">
      <c r="E153" s="19"/>
    </row>
    <row r="154" spans="5:5" ht="12.75" customHeight="1" x14ac:dyDescent="0.2">
      <c r="E154" s="19"/>
    </row>
    <row r="155" spans="5:5" ht="12.75" customHeight="1" x14ac:dyDescent="0.2">
      <c r="E155" s="19"/>
    </row>
    <row r="156" spans="5:5" ht="12.75" customHeight="1" x14ac:dyDescent="0.2">
      <c r="E156" s="19"/>
    </row>
    <row r="157" spans="5:5" ht="12.75" customHeight="1" x14ac:dyDescent="0.2">
      <c r="E157" s="19"/>
    </row>
    <row r="158" spans="5:5" ht="12.75" customHeight="1" x14ac:dyDescent="0.2">
      <c r="E158" s="19"/>
    </row>
    <row r="159" spans="5:5" ht="12.75" customHeight="1" x14ac:dyDescent="0.2">
      <c r="E159" s="19"/>
    </row>
    <row r="160" spans="5:5" ht="12.75" customHeight="1" x14ac:dyDescent="0.2">
      <c r="E160" s="19"/>
    </row>
    <row r="161" spans="5:5" ht="12.75" customHeight="1" x14ac:dyDescent="0.2">
      <c r="E161" s="19"/>
    </row>
    <row r="162" spans="5:5" ht="12.75" customHeight="1" x14ac:dyDescent="0.2">
      <c r="E162" s="19"/>
    </row>
    <row r="163" spans="5:5" ht="12.75" customHeight="1" x14ac:dyDescent="0.2"/>
    <row r="164" spans="5:5" ht="12.75" customHeight="1" x14ac:dyDescent="0.2"/>
    <row r="165" spans="5:5" ht="12.75" customHeight="1" x14ac:dyDescent="0.2"/>
    <row r="166" spans="5:5" ht="12.75" customHeight="1" x14ac:dyDescent="0.2"/>
    <row r="167" spans="5:5" ht="12.75" customHeight="1" x14ac:dyDescent="0.2"/>
    <row r="168" spans="5:5" ht="12.75" customHeight="1" x14ac:dyDescent="0.2"/>
    <row r="169" spans="5:5" ht="12.75" customHeight="1" x14ac:dyDescent="0.2"/>
    <row r="170" spans="5:5" ht="12.75" customHeight="1" x14ac:dyDescent="0.2"/>
    <row r="171" spans="5:5" ht="12.75" customHeight="1" x14ac:dyDescent="0.2"/>
    <row r="172" spans="5:5" ht="12.75" customHeight="1" x14ac:dyDescent="0.2"/>
    <row r="173" spans="5:5" ht="12.75" customHeight="1" x14ac:dyDescent="0.2"/>
    <row r="174" spans="5:5" ht="12.75" customHeight="1" x14ac:dyDescent="0.2"/>
    <row r="175" spans="5:5" ht="12.75" customHeight="1" x14ac:dyDescent="0.2"/>
    <row r="176" spans="5:5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</sheetData>
  <pageMargins left="0.70866141732283472" right="0.31496062992125984" top="0.74803149606299213" bottom="0.74803149606299213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00"/>
  <sheetViews>
    <sheetView tabSelected="1" workbookViewId="0">
      <pane ySplit="1" topLeftCell="A2" activePane="bottomLeft" state="frozen"/>
      <selection pane="bottomLeft" activeCell="E1" sqref="E1"/>
    </sheetView>
  </sheetViews>
  <sheetFormatPr defaultColWidth="14.42578125" defaultRowHeight="15" customHeight="1" x14ac:dyDescent="0.2"/>
  <cols>
    <col min="1" max="1" width="8.42578125" hidden="1" customWidth="1"/>
    <col min="2" max="4" width="5.140625" hidden="1" customWidth="1"/>
    <col min="5" max="5" width="5" customWidth="1"/>
    <col min="6" max="6" width="5.7109375" bestFit="1" customWidth="1"/>
    <col min="7" max="9" width="7.28515625" hidden="1" customWidth="1"/>
    <col min="10" max="10" width="4.28515625" bestFit="1" customWidth="1"/>
    <col min="11" max="11" width="9.28515625" hidden="1" customWidth="1"/>
    <col min="12" max="12" width="20.140625" bestFit="1" customWidth="1"/>
    <col min="13" max="13" width="10.140625" bestFit="1" customWidth="1"/>
    <col min="14" max="14" width="28.140625" bestFit="1" customWidth="1"/>
    <col min="15" max="15" width="8.85546875" customWidth="1"/>
    <col min="16" max="16" width="9" customWidth="1"/>
    <col min="17" max="17" width="10.5703125" hidden="1" customWidth="1"/>
    <col min="18" max="18" width="14.7109375" hidden="1" customWidth="1"/>
  </cols>
  <sheetData>
    <row r="1" spans="1:19" ht="14.25" customHeight="1" x14ac:dyDescent="0.2">
      <c r="A1" s="1" t="s">
        <v>0</v>
      </c>
      <c r="B1" s="2" t="s">
        <v>1</v>
      </c>
      <c r="C1" s="2" t="s">
        <v>3</v>
      </c>
      <c r="D1" s="2" t="s">
        <v>4</v>
      </c>
      <c r="E1" s="3" t="s">
        <v>418</v>
      </c>
      <c r="F1" s="4" t="s">
        <v>6</v>
      </c>
      <c r="G1" s="4" t="s">
        <v>7</v>
      </c>
      <c r="H1" s="5" t="s">
        <v>8</v>
      </c>
      <c r="I1" s="5" t="s">
        <v>7</v>
      </c>
      <c r="J1" s="6" t="s">
        <v>9</v>
      </c>
      <c r="K1" s="6" t="s">
        <v>10</v>
      </c>
      <c r="L1" s="7" t="s">
        <v>11</v>
      </c>
      <c r="M1" s="9" t="s">
        <v>12</v>
      </c>
      <c r="N1" s="7" t="s">
        <v>14</v>
      </c>
      <c r="O1" s="10" t="s">
        <v>15</v>
      </c>
      <c r="P1" s="10" t="s">
        <v>16</v>
      </c>
      <c r="Q1" s="10" t="s">
        <v>17</v>
      </c>
      <c r="R1" s="10" t="s">
        <v>18</v>
      </c>
    </row>
    <row r="2" spans="1:19" ht="12.75" customHeight="1" x14ac:dyDescent="0.2">
      <c r="A2" s="1" t="str">
        <f t="shared" ref="A2:A27" si="0">IF(ISBLANK(F2),"",VLOOKUP(F2,listt,3,FALSE))</f>
        <v>8,4 km</v>
      </c>
      <c r="B2" s="13"/>
      <c r="C2" s="15">
        <v>28</v>
      </c>
      <c r="D2" s="17">
        <v>35</v>
      </c>
      <c r="E2" s="118">
        <f>IF(ISBLANK(F2)," ",1)</f>
        <v>1</v>
      </c>
      <c r="F2" s="119">
        <v>109</v>
      </c>
      <c r="G2" s="120" t="e">
        <f t="shared" ref="G2:G27" si="1">IF(ISBLANK(F2)," ",I2+1)</f>
        <v>#N/A</v>
      </c>
      <c r="H2" s="120">
        <f t="shared" ref="H2:H27" si="2">IF(ISBLANK(F2)," ",F2)</f>
        <v>109</v>
      </c>
      <c r="I2" s="120" t="e">
        <f t="shared" ref="I2:I27" si="3">IF(ISBLANK(F2)," ",VLOOKUP(F2,lap,2,FALSE))</f>
        <v>#N/A</v>
      </c>
      <c r="J2" s="120" t="str">
        <f t="shared" ref="J2:J27" si="4">IF(ISBLANK(F2),"",VLOOKUP(F2,listt,2,FALSE))</f>
        <v>V</v>
      </c>
      <c r="K2" s="120" t="str">
        <f t="shared" ref="K2:K27" si="5">IF(ISBLANK(F2),"",VLOOKUP(F2,listt,3,FALSE))</f>
        <v>8,4 km</v>
      </c>
      <c r="L2" s="121" t="str">
        <f t="shared" ref="L2:L27" si="6">IF(ISBLANK(F2),"",VLOOKUP(F2,listt,4,FALSE))</f>
        <v>Dovydas Stašys</v>
      </c>
      <c r="M2" s="122">
        <f t="shared" ref="M2:M27" si="7">IF(ISBLANK(F2),"",VLOOKUP(F2,listt,5,FALSE))</f>
        <v>33261</v>
      </c>
      <c r="N2" s="121" t="str">
        <f t="shared" ref="N2:N27" si="8">IF(ISBLANK(F2),"",VLOOKUP(F2,listt,6,FALSE))</f>
        <v>Klaipėda Stajeris</v>
      </c>
      <c r="O2" s="123">
        <f t="shared" ref="O2:O27" si="9">IF(ISBLANK(D2),"",TIME(B2,C2,D2))</f>
        <v>1.9849537037037037E-2</v>
      </c>
      <c r="P2" s="124"/>
      <c r="Q2" s="26" t="e">
        <f t="shared" ref="Q2:Q27" si="10">IF(ISBLANK(D2),"",(O2/R2))</f>
        <v>#VALUE!</v>
      </c>
      <c r="R2" s="27" t="e">
        <f>VLOOKUP(F2, list!A2:G132, FALSE)</f>
        <v>#VALUE!</v>
      </c>
      <c r="S2" s="28"/>
    </row>
    <row r="3" spans="1:19" ht="12.75" customHeight="1" x14ac:dyDescent="0.2">
      <c r="A3" s="1" t="str">
        <f t="shared" si="0"/>
        <v>8,4 km</v>
      </c>
      <c r="B3" s="13"/>
      <c r="C3" s="15">
        <v>29</v>
      </c>
      <c r="D3" s="17">
        <v>41</v>
      </c>
      <c r="E3" s="118">
        <f t="shared" ref="E3:E27" si="11">IF(ISBLANK(F3)," ",(E2+1))</f>
        <v>2</v>
      </c>
      <c r="F3" s="119">
        <v>108</v>
      </c>
      <c r="G3" s="120" t="e">
        <f t="shared" si="1"/>
        <v>#N/A</v>
      </c>
      <c r="H3" s="120">
        <f t="shared" si="2"/>
        <v>108</v>
      </c>
      <c r="I3" s="120" t="e">
        <f t="shared" si="3"/>
        <v>#N/A</v>
      </c>
      <c r="J3" s="120" t="str">
        <f t="shared" si="4"/>
        <v>V</v>
      </c>
      <c r="K3" s="120" t="str">
        <f t="shared" si="5"/>
        <v>8,4 km</v>
      </c>
      <c r="L3" s="121" t="str">
        <f t="shared" si="6"/>
        <v>Nerijus Ruzveltas</v>
      </c>
      <c r="M3" s="122">
        <f t="shared" si="7"/>
        <v>33472</v>
      </c>
      <c r="N3" s="121" t="str">
        <f t="shared" si="8"/>
        <v>Klaipeda Klaipedos "Maratonas"</v>
      </c>
      <c r="O3" s="123">
        <f t="shared" si="9"/>
        <v>2.0613425925925927E-2</v>
      </c>
      <c r="P3" s="123">
        <f t="shared" ref="P3:P27" si="12">IF(ISBLANK(D3),"",(O3-$O$2))</f>
        <v>7.6388888888889034E-4</v>
      </c>
      <c r="Q3" s="26" t="e">
        <f t="shared" si="10"/>
        <v>#DIV/0!</v>
      </c>
      <c r="R3" s="27"/>
      <c r="S3" s="28"/>
    </row>
    <row r="4" spans="1:19" ht="12.75" customHeight="1" x14ac:dyDescent="0.2">
      <c r="A4" s="1" t="str">
        <f t="shared" si="0"/>
        <v>8,4 km</v>
      </c>
      <c r="B4" s="13"/>
      <c r="C4" s="15">
        <v>33</v>
      </c>
      <c r="D4" s="29">
        <v>4</v>
      </c>
      <c r="E4" s="118">
        <f t="shared" si="11"/>
        <v>3</v>
      </c>
      <c r="F4" s="119">
        <v>95</v>
      </c>
      <c r="G4" s="120" t="e">
        <f t="shared" si="1"/>
        <v>#N/A</v>
      </c>
      <c r="H4" s="120">
        <f t="shared" si="2"/>
        <v>95</v>
      </c>
      <c r="I4" s="120" t="e">
        <f t="shared" si="3"/>
        <v>#N/A</v>
      </c>
      <c r="J4" s="120" t="str">
        <f t="shared" si="4"/>
        <v>V</v>
      </c>
      <c r="K4" s="120" t="str">
        <f t="shared" si="5"/>
        <v>8,4 km</v>
      </c>
      <c r="L4" s="121" t="str">
        <f t="shared" si="6"/>
        <v>Paulius Gudaitis</v>
      </c>
      <c r="M4" s="122">
        <f t="shared" si="7"/>
        <v>37436</v>
      </c>
      <c r="N4" s="121" t="str">
        <f t="shared" si="8"/>
        <v>Šilutė Šilutės SM</v>
      </c>
      <c r="O4" s="123">
        <f t="shared" si="9"/>
        <v>2.2962962962962966E-2</v>
      </c>
      <c r="P4" s="123">
        <f t="shared" si="12"/>
        <v>3.1134259259259292E-3</v>
      </c>
      <c r="Q4" s="26" t="e">
        <f t="shared" si="10"/>
        <v>#DIV/0!</v>
      </c>
      <c r="R4" s="27"/>
      <c r="S4" s="28"/>
    </row>
    <row r="5" spans="1:19" ht="12.75" customHeight="1" x14ac:dyDescent="0.2">
      <c r="A5" s="1" t="str">
        <f t="shared" si="0"/>
        <v>8,4 km</v>
      </c>
      <c r="B5" s="13"/>
      <c r="C5" s="15">
        <v>34</v>
      </c>
      <c r="D5" s="29">
        <v>18</v>
      </c>
      <c r="E5" s="118">
        <f t="shared" si="11"/>
        <v>4</v>
      </c>
      <c r="F5" s="119">
        <v>99</v>
      </c>
      <c r="G5" s="120" t="e">
        <f t="shared" si="1"/>
        <v>#N/A</v>
      </c>
      <c r="H5" s="120">
        <f t="shared" si="2"/>
        <v>99</v>
      </c>
      <c r="I5" s="120" t="e">
        <f t="shared" si="3"/>
        <v>#N/A</v>
      </c>
      <c r="J5" s="120" t="str">
        <f t="shared" si="4"/>
        <v>V</v>
      </c>
      <c r="K5" s="120" t="str">
        <f t="shared" si="5"/>
        <v>8,4 km</v>
      </c>
      <c r="L5" s="121" t="str">
        <f t="shared" si="6"/>
        <v>Egidijus Zaniauskas</v>
      </c>
      <c r="M5" s="122">
        <f t="shared" si="7"/>
        <v>32017</v>
      </c>
      <c r="N5" s="121" t="str">
        <f t="shared" si="8"/>
        <v xml:space="preserve">Palanga </v>
      </c>
      <c r="O5" s="123">
        <f t="shared" si="9"/>
        <v>2.3819444444444445E-2</v>
      </c>
      <c r="P5" s="123">
        <f t="shared" si="12"/>
        <v>3.9699074074074081E-3</v>
      </c>
      <c r="Q5" s="26" t="e">
        <f t="shared" si="10"/>
        <v>#DIV/0!</v>
      </c>
      <c r="R5" s="27"/>
      <c r="S5" s="28"/>
    </row>
    <row r="6" spans="1:19" ht="12.75" customHeight="1" x14ac:dyDescent="0.2">
      <c r="A6" s="1" t="str">
        <f t="shared" si="0"/>
        <v>8,4 km</v>
      </c>
      <c r="B6" s="13"/>
      <c r="C6" s="15">
        <v>34</v>
      </c>
      <c r="D6" s="29">
        <v>40</v>
      </c>
      <c r="E6" s="118">
        <f t="shared" si="11"/>
        <v>5</v>
      </c>
      <c r="F6" s="119">
        <v>96</v>
      </c>
      <c r="G6" s="120" t="e">
        <f t="shared" si="1"/>
        <v>#N/A</v>
      </c>
      <c r="H6" s="120">
        <f t="shared" si="2"/>
        <v>96</v>
      </c>
      <c r="I6" s="120" t="e">
        <f t="shared" si="3"/>
        <v>#N/A</v>
      </c>
      <c r="J6" s="120" t="str">
        <f t="shared" si="4"/>
        <v>V</v>
      </c>
      <c r="K6" s="120" t="str">
        <f t="shared" si="5"/>
        <v>8,4 km</v>
      </c>
      <c r="L6" s="121" t="str">
        <f t="shared" si="6"/>
        <v>Darius Gruzdys</v>
      </c>
      <c r="M6" s="122">
        <f t="shared" si="7"/>
        <v>26337</v>
      </c>
      <c r="N6" s="121" t="str">
        <f t="shared" si="8"/>
        <v>Gargždai "Ritmas"</v>
      </c>
      <c r="O6" s="123">
        <f t="shared" si="9"/>
        <v>2.4074074074074071E-2</v>
      </c>
      <c r="P6" s="123">
        <f t="shared" si="12"/>
        <v>4.2245370370370336E-3</v>
      </c>
      <c r="Q6" s="26" t="e">
        <f t="shared" si="10"/>
        <v>#DIV/0!</v>
      </c>
      <c r="R6" s="27"/>
      <c r="S6" s="28"/>
    </row>
    <row r="7" spans="1:19" ht="12.75" customHeight="1" x14ac:dyDescent="0.2">
      <c r="A7" s="1" t="str">
        <f t="shared" si="0"/>
        <v>8,4 km</v>
      </c>
      <c r="B7" s="13"/>
      <c r="C7" s="15">
        <v>35</v>
      </c>
      <c r="D7" s="29">
        <v>19</v>
      </c>
      <c r="E7" s="118">
        <f t="shared" si="11"/>
        <v>6</v>
      </c>
      <c r="F7" s="119">
        <v>107</v>
      </c>
      <c r="G7" s="120" t="e">
        <f t="shared" si="1"/>
        <v>#N/A</v>
      </c>
      <c r="H7" s="120">
        <f t="shared" si="2"/>
        <v>107</v>
      </c>
      <c r="I7" s="120" t="e">
        <f t="shared" si="3"/>
        <v>#N/A</v>
      </c>
      <c r="J7" s="120" t="str">
        <f t="shared" si="4"/>
        <v>M</v>
      </c>
      <c r="K7" s="120" t="str">
        <f t="shared" si="5"/>
        <v>8,4 km</v>
      </c>
      <c r="L7" s="121" t="str">
        <f t="shared" si="6"/>
        <v>Ugnė Žvinklytė</v>
      </c>
      <c r="M7" s="122">
        <f t="shared" si="7"/>
        <v>36993</v>
      </c>
      <c r="N7" s="121" t="str">
        <f t="shared" si="8"/>
        <v>Klaipeda Klaipedos "Maratonas"</v>
      </c>
      <c r="O7" s="123">
        <f t="shared" si="9"/>
        <v>2.4525462962962968E-2</v>
      </c>
      <c r="P7" s="123">
        <f t="shared" si="12"/>
        <v>4.6759259259259306E-3</v>
      </c>
      <c r="Q7" s="26" t="e">
        <f t="shared" si="10"/>
        <v>#DIV/0!</v>
      </c>
      <c r="R7" s="27"/>
      <c r="S7" s="28"/>
    </row>
    <row r="8" spans="1:19" ht="12.75" customHeight="1" x14ac:dyDescent="0.2">
      <c r="A8" s="1" t="str">
        <f t="shared" si="0"/>
        <v>8,4 km</v>
      </c>
      <c r="B8" s="13"/>
      <c r="C8" s="15">
        <v>35</v>
      </c>
      <c r="D8" s="29">
        <v>44</v>
      </c>
      <c r="E8" s="118">
        <f t="shared" si="11"/>
        <v>7</v>
      </c>
      <c r="F8" s="119">
        <v>106</v>
      </c>
      <c r="G8" s="120" t="e">
        <f t="shared" si="1"/>
        <v>#N/A</v>
      </c>
      <c r="H8" s="120">
        <f t="shared" si="2"/>
        <v>106</v>
      </c>
      <c r="I8" s="120" t="e">
        <f t="shared" si="3"/>
        <v>#N/A</v>
      </c>
      <c r="J8" s="120" t="str">
        <f t="shared" si="4"/>
        <v>V</v>
      </c>
      <c r="K8" s="120" t="str">
        <f t="shared" si="5"/>
        <v>8,4 km</v>
      </c>
      <c r="L8" s="121" t="str">
        <f t="shared" si="6"/>
        <v>Arūnas Urbonas</v>
      </c>
      <c r="M8" s="122">
        <f t="shared" si="7"/>
        <v>26021</v>
      </c>
      <c r="N8" s="121" t="str">
        <f t="shared" si="8"/>
        <v xml:space="preserve">Klaipėda </v>
      </c>
      <c r="O8" s="123">
        <f t="shared" si="9"/>
        <v>2.4814814814814817E-2</v>
      </c>
      <c r="P8" s="123">
        <f t="shared" si="12"/>
        <v>4.9652777777777803E-3</v>
      </c>
      <c r="Q8" s="26" t="e">
        <f t="shared" si="10"/>
        <v>#DIV/0!</v>
      </c>
      <c r="R8" s="27"/>
      <c r="S8" s="28"/>
    </row>
    <row r="9" spans="1:19" ht="12.75" customHeight="1" x14ac:dyDescent="0.2">
      <c r="A9" s="1" t="str">
        <f t="shared" si="0"/>
        <v>8,4 km</v>
      </c>
      <c r="B9" s="13"/>
      <c r="C9" s="15">
        <v>35</v>
      </c>
      <c r="D9" s="29">
        <v>55</v>
      </c>
      <c r="E9" s="118">
        <f t="shared" si="11"/>
        <v>8</v>
      </c>
      <c r="F9" s="119">
        <v>110</v>
      </c>
      <c r="G9" s="120" t="e">
        <f t="shared" si="1"/>
        <v>#N/A</v>
      </c>
      <c r="H9" s="120">
        <f t="shared" si="2"/>
        <v>110</v>
      </c>
      <c r="I9" s="120" t="e">
        <f t="shared" si="3"/>
        <v>#N/A</v>
      </c>
      <c r="J9" s="120" t="str">
        <f t="shared" si="4"/>
        <v>M</v>
      </c>
      <c r="K9" s="120" t="str">
        <f t="shared" si="5"/>
        <v>8,4 km</v>
      </c>
      <c r="L9" s="121" t="str">
        <f t="shared" si="6"/>
        <v>Vilmantė Gruodytė</v>
      </c>
      <c r="M9" s="122">
        <f t="shared" si="7"/>
        <v>35840</v>
      </c>
      <c r="N9" s="121" t="str">
        <f t="shared" si="8"/>
        <v>Klaipėda Maratonas</v>
      </c>
      <c r="O9" s="123">
        <f t="shared" si="9"/>
        <v>2.494212962962963E-2</v>
      </c>
      <c r="P9" s="123">
        <f t="shared" si="12"/>
        <v>5.092592592592593E-3</v>
      </c>
      <c r="Q9" s="26" t="e">
        <f t="shared" si="10"/>
        <v>#DIV/0!</v>
      </c>
      <c r="R9" s="27"/>
      <c r="S9" s="28"/>
    </row>
    <row r="10" spans="1:19" ht="12.75" customHeight="1" x14ac:dyDescent="0.2">
      <c r="A10" s="1" t="str">
        <f t="shared" si="0"/>
        <v>8,4 km</v>
      </c>
      <c r="B10" s="13"/>
      <c r="C10" s="15">
        <v>36</v>
      </c>
      <c r="D10" s="29">
        <v>56</v>
      </c>
      <c r="E10" s="118">
        <f t="shared" si="11"/>
        <v>9</v>
      </c>
      <c r="F10" s="119">
        <v>104</v>
      </c>
      <c r="G10" s="120" t="e">
        <f t="shared" si="1"/>
        <v>#N/A</v>
      </c>
      <c r="H10" s="120">
        <f t="shared" si="2"/>
        <v>104</v>
      </c>
      <c r="I10" s="120" t="e">
        <f t="shared" si="3"/>
        <v>#N/A</v>
      </c>
      <c r="J10" s="120" t="str">
        <f t="shared" si="4"/>
        <v>M</v>
      </c>
      <c r="K10" s="120" t="str">
        <f t="shared" si="5"/>
        <v>8,4 km</v>
      </c>
      <c r="L10" s="121" t="str">
        <f t="shared" si="6"/>
        <v>Kristina Vaidelinskienė</v>
      </c>
      <c r="M10" s="122">
        <f t="shared" si="7"/>
        <v>30160</v>
      </c>
      <c r="N10" s="121" t="str">
        <f t="shared" si="8"/>
        <v>Šiauliai Bėgimo klubas</v>
      </c>
      <c r="O10" s="123">
        <f t="shared" si="9"/>
        <v>2.5648148148148146E-2</v>
      </c>
      <c r="P10" s="123">
        <f t="shared" si="12"/>
        <v>5.7986111111111086E-3</v>
      </c>
      <c r="Q10" s="26" t="e">
        <f t="shared" si="10"/>
        <v>#DIV/0!</v>
      </c>
      <c r="R10" s="27"/>
      <c r="S10" s="28"/>
    </row>
    <row r="11" spans="1:19" ht="12.75" customHeight="1" x14ac:dyDescent="0.2">
      <c r="A11" s="1" t="str">
        <f t="shared" si="0"/>
        <v>8,4 km</v>
      </c>
      <c r="B11" s="13"/>
      <c r="C11" s="15">
        <v>37</v>
      </c>
      <c r="D11" s="29">
        <v>3</v>
      </c>
      <c r="E11" s="118">
        <f t="shared" si="11"/>
        <v>10</v>
      </c>
      <c r="F11" s="119">
        <v>112</v>
      </c>
      <c r="G11" s="120" t="e">
        <f t="shared" si="1"/>
        <v>#N/A</v>
      </c>
      <c r="H11" s="120">
        <f t="shared" si="2"/>
        <v>112</v>
      </c>
      <c r="I11" s="120" t="e">
        <f t="shared" si="3"/>
        <v>#N/A</v>
      </c>
      <c r="J11" s="120" t="str">
        <f t="shared" si="4"/>
        <v>V</v>
      </c>
      <c r="K11" s="120" t="str">
        <f t="shared" si="5"/>
        <v>8,4 km</v>
      </c>
      <c r="L11" s="121" t="str">
        <f t="shared" si="6"/>
        <v>Edvardas Lukošius</v>
      </c>
      <c r="M11" s="122">
        <f t="shared" si="7"/>
        <v>21570</v>
      </c>
      <c r="N11" s="121" t="str">
        <f t="shared" si="8"/>
        <v>Šilutė Leitė</v>
      </c>
      <c r="O11" s="123">
        <f t="shared" si="9"/>
        <v>2.5729166666666664E-2</v>
      </c>
      <c r="P11" s="123">
        <f t="shared" si="12"/>
        <v>5.879629629629627E-3</v>
      </c>
      <c r="Q11" s="26" t="e">
        <f t="shared" si="10"/>
        <v>#DIV/0!</v>
      </c>
      <c r="R11" s="27"/>
      <c r="S11" s="28"/>
    </row>
    <row r="12" spans="1:19" ht="12.75" customHeight="1" x14ac:dyDescent="0.2">
      <c r="A12" s="1" t="str">
        <f t="shared" si="0"/>
        <v>8,4 km</v>
      </c>
      <c r="B12" s="13"/>
      <c r="C12" s="15">
        <v>37</v>
      </c>
      <c r="D12" s="29">
        <v>28</v>
      </c>
      <c r="E12" s="118">
        <f t="shared" si="11"/>
        <v>11</v>
      </c>
      <c r="F12" s="119">
        <v>94</v>
      </c>
      <c r="G12" s="120" t="e">
        <f t="shared" si="1"/>
        <v>#N/A</v>
      </c>
      <c r="H12" s="120">
        <f t="shared" si="2"/>
        <v>94</v>
      </c>
      <c r="I12" s="120" t="e">
        <f t="shared" si="3"/>
        <v>#N/A</v>
      </c>
      <c r="J12" s="120" t="str">
        <f t="shared" si="4"/>
        <v>V</v>
      </c>
      <c r="K12" s="120" t="str">
        <f t="shared" si="5"/>
        <v>8,4 km</v>
      </c>
      <c r="L12" s="121" t="str">
        <f t="shared" si="6"/>
        <v>Robertas Zaicovas</v>
      </c>
      <c r="M12" s="122">
        <f t="shared" si="7"/>
        <v>35330</v>
      </c>
      <c r="N12" s="121" t="str">
        <f t="shared" si="8"/>
        <v>Priekulė</v>
      </c>
      <c r="O12" s="123">
        <f t="shared" si="9"/>
        <v>2.6018518518518521E-2</v>
      </c>
      <c r="P12" s="123">
        <f t="shared" si="12"/>
        <v>6.1689814814814836E-3</v>
      </c>
      <c r="Q12" s="26" t="e">
        <f t="shared" si="10"/>
        <v>#DIV/0!</v>
      </c>
      <c r="R12" s="27"/>
      <c r="S12" s="28"/>
    </row>
    <row r="13" spans="1:19" ht="12.75" customHeight="1" x14ac:dyDescent="0.2">
      <c r="A13" s="1" t="str">
        <f t="shared" si="0"/>
        <v>8,4 km</v>
      </c>
      <c r="B13" s="46"/>
      <c r="C13" s="15">
        <v>38</v>
      </c>
      <c r="D13" s="29">
        <v>9</v>
      </c>
      <c r="E13" s="118">
        <f t="shared" si="11"/>
        <v>12</v>
      </c>
      <c r="F13" s="119">
        <v>93</v>
      </c>
      <c r="G13" s="120" t="e">
        <f t="shared" si="1"/>
        <v>#N/A</v>
      </c>
      <c r="H13" s="120">
        <f t="shared" si="2"/>
        <v>93</v>
      </c>
      <c r="I13" s="120" t="e">
        <f t="shared" si="3"/>
        <v>#N/A</v>
      </c>
      <c r="J13" s="120" t="str">
        <f t="shared" si="4"/>
        <v>V</v>
      </c>
      <c r="K13" s="120" t="str">
        <f t="shared" si="5"/>
        <v>8,4 km</v>
      </c>
      <c r="L13" s="121" t="str">
        <f t="shared" si="6"/>
        <v>Ovidijus Janušauskas</v>
      </c>
      <c r="M13" s="122">
        <f t="shared" si="7"/>
        <v>25885</v>
      </c>
      <c r="N13" s="121" t="str">
        <f t="shared" si="8"/>
        <v xml:space="preserve">Telšiai </v>
      </c>
      <c r="O13" s="123">
        <f t="shared" si="9"/>
        <v>2.6493055555555558E-2</v>
      </c>
      <c r="P13" s="123">
        <f t="shared" si="12"/>
        <v>6.6435185185185208E-3</v>
      </c>
      <c r="Q13" s="26" t="e">
        <f t="shared" si="10"/>
        <v>#DIV/0!</v>
      </c>
      <c r="R13" s="27"/>
      <c r="S13" s="28"/>
    </row>
    <row r="14" spans="1:19" ht="12.75" customHeight="1" x14ac:dyDescent="0.2">
      <c r="A14" s="1" t="str">
        <f t="shared" si="0"/>
        <v>8,4 km</v>
      </c>
      <c r="B14" s="46"/>
      <c r="C14" s="15">
        <v>38</v>
      </c>
      <c r="D14" s="29">
        <v>18</v>
      </c>
      <c r="E14" s="118">
        <f t="shared" si="11"/>
        <v>13</v>
      </c>
      <c r="F14" s="119">
        <v>113</v>
      </c>
      <c r="G14" s="120" t="e">
        <f t="shared" si="1"/>
        <v>#N/A</v>
      </c>
      <c r="H14" s="120">
        <f t="shared" si="2"/>
        <v>113</v>
      </c>
      <c r="I14" s="120" t="e">
        <f t="shared" si="3"/>
        <v>#N/A</v>
      </c>
      <c r="J14" s="120" t="str">
        <f t="shared" si="4"/>
        <v>V</v>
      </c>
      <c r="K14" s="120" t="str">
        <f t="shared" si="5"/>
        <v>8,4 km</v>
      </c>
      <c r="L14" s="121" t="str">
        <f t="shared" si="6"/>
        <v>Evaldas Bilevičius</v>
      </c>
      <c r="M14" s="122">
        <f t="shared" si="7"/>
        <v>23810</v>
      </c>
      <c r="N14" s="121" t="str">
        <f t="shared" si="8"/>
        <v>Šilutė Leitė</v>
      </c>
      <c r="O14" s="123">
        <f t="shared" si="9"/>
        <v>2.659722222222222E-2</v>
      </c>
      <c r="P14" s="123">
        <f t="shared" si="12"/>
        <v>6.747685185185183E-3</v>
      </c>
      <c r="Q14" s="26" t="e">
        <f t="shared" si="10"/>
        <v>#DIV/0!</v>
      </c>
      <c r="R14" s="27"/>
      <c r="S14" s="28"/>
    </row>
    <row r="15" spans="1:19" ht="12.75" customHeight="1" x14ac:dyDescent="0.2">
      <c r="A15" s="1" t="str">
        <f t="shared" si="0"/>
        <v>8,4 km</v>
      </c>
      <c r="B15" s="46"/>
      <c r="C15" s="15">
        <v>38</v>
      </c>
      <c r="D15" s="29">
        <v>34</v>
      </c>
      <c r="E15" s="118">
        <f t="shared" si="11"/>
        <v>14</v>
      </c>
      <c r="F15" s="119">
        <v>111</v>
      </c>
      <c r="G15" s="120" t="e">
        <f t="shared" si="1"/>
        <v>#N/A</v>
      </c>
      <c r="H15" s="120">
        <f t="shared" si="2"/>
        <v>111</v>
      </c>
      <c r="I15" s="120" t="e">
        <f t="shared" si="3"/>
        <v>#N/A</v>
      </c>
      <c r="J15" s="120" t="str">
        <f t="shared" si="4"/>
        <v>V</v>
      </c>
      <c r="K15" s="120" t="str">
        <f t="shared" si="5"/>
        <v>8,4 km</v>
      </c>
      <c r="L15" s="121" t="str">
        <f t="shared" si="6"/>
        <v>Mindaugas Viršila</v>
      </c>
      <c r="M15" s="122">
        <f t="shared" si="7"/>
        <v>30566</v>
      </c>
      <c r="N15" s="121" t="str">
        <f t="shared" si="8"/>
        <v xml:space="preserve">Klaipėda </v>
      </c>
      <c r="O15" s="123">
        <f t="shared" si="9"/>
        <v>2.6782407407407408E-2</v>
      </c>
      <c r="P15" s="123">
        <f t="shared" si="12"/>
        <v>6.9328703703703705E-3</v>
      </c>
      <c r="Q15" s="26" t="e">
        <f t="shared" si="10"/>
        <v>#DIV/0!</v>
      </c>
      <c r="R15" s="27"/>
      <c r="S15" s="28"/>
    </row>
    <row r="16" spans="1:19" ht="12.75" customHeight="1" x14ac:dyDescent="0.2">
      <c r="A16" s="1" t="str">
        <f t="shared" si="0"/>
        <v>8,4 km</v>
      </c>
      <c r="B16" s="46"/>
      <c r="C16" s="15">
        <v>38</v>
      </c>
      <c r="D16" s="29">
        <v>41</v>
      </c>
      <c r="E16" s="118">
        <f t="shared" si="11"/>
        <v>15</v>
      </c>
      <c r="F16" s="119">
        <v>103</v>
      </c>
      <c r="G16" s="120" t="e">
        <f t="shared" si="1"/>
        <v>#N/A</v>
      </c>
      <c r="H16" s="120">
        <f t="shared" si="2"/>
        <v>103</v>
      </c>
      <c r="I16" s="120" t="e">
        <f t="shared" si="3"/>
        <v>#N/A</v>
      </c>
      <c r="J16" s="120" t="str">
        <f t="shared" si="4"/>
        <v>V</v>
      </c>
      <c r="K16" s="120" t="str">
        <f t="shared" si="5"/>
        <v>8,4 km</v>
      </c>
      <c r="L16" s="121" t="str">
        <f t="shared" si="6"/>
        <v>Martynas Stonkus</v>
      </c>
      <c r="M16" s="122">
        <f t="shared" si="7"/>
        <v>37027</v>
      </c>
      <c r="N16" s="121" t="str">
        <f t="shared" si="8"/>
        <v>Šiauliai</v>
      </c>
      <c r="O16" s="123">
        <f t="shared" si="9"/>
        <v>2.6863425925925926E-2</v>
      </c>
      <c r="P16" s="123">
        <f t="shared" si="12"/>
        <v>7.013888888888889E-3</v>
      </c>
      <c r="Q16" s="26" t="e">
        <f t="shared" si="10"/>
        <v>#DIV/0!</v>
      </c>
      <c r="R16" s="27"/>
      <c r="S16" s="28"/>
    </row>
    <row r="17" spans="1:19" ht="12.75" customHeight="1" x14ac:dyDescent="0.2">
      <c r="A17" s="1" t="str">
        <f t="shared" si="0"/>
        <v>8,4 km</v>
      </c>
      <c r="B17" s="46"/>
      <c r="C17" s="15">
        <v>38</v>
      </c>
      <c r="D17" s="29">
        <v>56</v>
      </c>
      <c r="E17" s="118">
        <f t="shared" si="11"/>
        <v>16</v>
      </c>
      <c r="F17" s="119">
        <v>98</v>
      </c>
      <c r="G17" s="120" t="e">
        <f t="shared" si="1"/>
        <v>#N/A</v>
      </c>
      <c r="H17" s="120">
        <f t="shared" si="2"/>
        <v>98</v>
      </c>
      <c r="I17" s="120" t="e">
        <f t="shared" si="3"/>
        <v>#N/A</v>
      </c>
      <c r="J17" s="120" t="str">
        <f t="shared" si="4"/>
        <v>M</v>
      </c>
      <c r="K17" s="120" t="str">
        <f t="shared" si="5"/>
        <v>8,4 km</v>
      </c>
      <c r="L17" s="121" t="str">
        <f t="shared" si="6"/>
        <v>Linara Gruzdienė</v>
      </c>
      <c r="M17" s="122">
        <f t="shared" si="7"/>
        <v>27626</v>
      </c>
      <c r="N17" s="121" t="str">
        <f t="shared" si="8"/>
        <v>Gargždai "Ritmas"</v>
      </c>
      <c r="O17" s="123">
        <f t="shared" si="9"/>
        <v>2.7037037037037037E-2</v>
      </c>
      <c r="P17" s="123">
        <f t="shared" si="12"/>
        <v>7.1874999999999994E-3</v>
      </c>
      <c r="Q17" s="26" t="e">
        <f t="shared" si="10"/>
        <v>#DIV/0!</v>
      </c>
      <c r="R17" s="27"/>
      <c r="S17" s="28"/>
    </row>
    <row r="18" spans="1:19" ht="12.75" customHeight="1" x14ac:dyDescent="0.2">
      <c r="A18" s="1" t="str">
        <f t="shared" si="0"/>
        <v>8,4 km</v>
      </c>
      <c r="B18" s="46"/>
      <c r="C18" s="15">
        <v>39</v>
      </c>
      <c r="D18" s="29">
        <v>44</v>
      </c>
      <c r="E18" s="118">
        <f t="shared" si="11"/>
        <v>17</v>
      </c>
      <c r="F18" s="119">
        <v>102</v>
      </c>
      <c r="G18" s="120" t="e">
        <f t="shared" si="1"/>
        <v>#N/A</v>
      </c>
      <c r="H18" s="120">
        <f t="shared" si="2"/>
        <v>102</v>
      </c>
      <c r="I18" s="120" t="e">
        <f t="shared" si="3"/>
        <v>#N/A</v>
      </c>
      <c r="J18" s="120" t="str">
        <f t="shared" si="4"/>
        <v>V</v>
      </c>
      <c r="K18" s="120" t="str">
        <f t="shared" si="5"/>
        <v>8,4 km</v>
      </c>
      <c r="L18" s="121" t="str">
        <f t="shared" si="6"/>
        <v>Osvaldas Vasiliasukas</v>
      </c>
      <c r="M18" s="122">
        <f t="shared" si="7"/>
        <v>37586</v>
      </c>
      <c r="N18" s="121" t="str">
        <f t="shared" si="8"/>
        <v>Šiauliai</v>
      </c>
      <c r="O18" s="123">
        <f t="shared" si="9"/>
        <v>2.7592592592592596E-2</v>
      </c>
      <c r="P18" s="123">
        <f t="shared" si="12"/>
        <v>7.7430555555555586E-3</v>
      </c>
      <c r="Q18" s="26" t="e">
        <f t="shared" si="10"/>
        <v>#DIV/0!</v>
      </c>
      <c r="R18" s="27"/>
      <c r="S18" s="28"/>
    </row>
    <row r="19" spans="1:19" ht="12.75" customHeight="1" x14ac:dyDescent="0.2">
      <c r="A19" s="1" t="str">
        <f t="shared" si="0"/>
        <v>8,4 km</v>
      </c>
      <c r="B19" s="46"/>
      <c r="C19" s="15">
        <v>39</v>
      </c>
      <c r="D19" s="29">
        <v>45</v>
      </c>
      <c r="E19" s="118">
        <f t="shared" si="11"/>
        <v>18</v>
      </c>
      <c r="F19" s="119">
        <v>101</v>
      </c>
      <c r="G19" s="120" t="e">
        <f t="shared" si="1"/>
        <v>#N/A</v>
      </c>
      <c r="H19" s="120">
        <f t="shared" si="2"/>
        <v>101</v>
      </c>
      <c r="I19" s="120" t="e">
        <f t="shared" si="3"/>
        <v>#N/A</v>
      </c>
      <c r="J19" s="120" t="str">
        <f t="shared" si="4"/>
        <v>V</v>
      </c>
      <c r="K19" s="120" t="str">
        <f t="shared" si="5"/>
        <v>8,4 km</v>
      </c>
      <c r="L19" s="121" t="str">
        <f t="shared" si="6"/>
        <v>Mantas Jonauskas</v>
      </c>
      <c r="M19" s="122">
        <f t="shared" si="7"/>
        <v>37429</v>
      </c>
      <c r="N19" s="121" t="str">
        <f t="shared" si="8"/>
        <v>Šiauliai</v>
      </c>
      <c r="O19" s="123">
        <f t="shared" si="9"/>
        <v>2.7604166666666666E-2</v>
      </c>
      <c r="P19" s="123">
        <f t="shared" si="12"/>
        <v>7.7546296296296287E-3</v>
      </c>
      <c r="Q19" s="26" t="e">
        <f t="shared" si="10"/>
        <v>#DIV/0!</v>
      </c>
      <c r="R19" s="27"/>
      <c r="S19" s="28"/>
    </row>
    <row r="20" spans="1:19" ht="12.75" customHeight="1" x14ac:dyDescent="0.2">
      <c r="A20" s="1" t="str">
        <f t="shared" si="0"/>
        <v>8,4 km</v>
      </c>
      <c r="B20" s="46"/>
      <c r="C20" s="15">
        <v>39</v>
      </c>
      <c r="D20" s="29">
        <v>57</v>
      </c>
      <c r="E20" s="118">
        <f t="shared" si="11"/>
        <v>19</v>
      </c>
      <c r="F20" s="119">
        <v>97</v>
      </c>
      <c r="G20" s="120" t="e">
        <f t="shared" si="1"/>
        <v>#N/A</v>
      </c>
      <c r="H20" s="120">
        <f t="shared" si="2"/>
        <v>97</v>
      </c>
      <c r="I20" s="120" t="e">
        <f t="shared" si="3"/>
        <v>#N/A</v>
      </c>
      <c r="J20" s="120" t="str">
        <f t="shared" si="4"/>
        <v>V</v>
      </c>
      <c r="K20" s="120" t="str">
        <f t="shared" si="5"/>
        <v>8,4 km</v>
      </c>
      <c r="L20" s="121" t="str">
        <f t="shared" si="6"/>
        <v>Mindaugas Kairys</v>
      </c>
      <c r="M20" s="122">
        <f t="shared" si="7"/>
        <v>29112</v>
      </c>
      <c r="N20" s="121" t="str">
        <f t="shared" si="8"/>
        <v xml:space="preserve">Telšiai </v>
      </c>
      <c r="O20" s="123">
        <f t="shared" si="9"/>
        <v>2.7743055555555559E-2</v>
      </c>
      <c r="P20" s="123">
        <f t="shared" si="12"/>
        <v>7.8935185185185219E-3</v>
      </c>
      <c r="Q20" s="26" t="e">
        <f t="shared" si="10"/>
        <v>#DIV/0!</v>
      </c>
      <c r="R20" s="27"/>
      <c r="S20" s="28"/>
    </row>
    <row r="21" spans="1:19" ht="12.75" customHeight="1" x14ac:dyDescent="0.2">
      <c r="A21" s="1" t="str">
        <f t="shared" si="0"/>
        <v>8,4 km</v>
      </c>
      <c r="B21" s="46"/>
      <c r="C21" s="15">
        <v>40</v>
      </c>
      <c r="D21" s="29">
        <v>32</v>
      </c>
      <c r="E21" s="118">
        <f t="shared" si="11"/>
        <v>20</v>
      </c>
      <c r="F21" s="119">
        <v>105</v>
      </c>
      <c r="G21" s="120" t="e">
        <f t="shared" si="1"/>
        <v>#N/A</v>
      </c>
      <c r="H21" s="120">
        <f t="shared" si="2"/>
        <v>105</v>
      </c>
      <c r="I21" s="120" t="e">
        <f t="shared" si="3"/>
        <v>#N/A</v>
      </c>
      <c r="J21" s="120" t="str">
        <f t="shared" si="4"/>
        <v>V</v>
      </c>
      <c r="K21" s="120" t="str">
        <f t="shared" si="5"/>
        <v>8,4 km</v>
      </c>
      <c r="L21" s="121" t="str">
        <f t="shared" si="6"/>
        <v>Giedrius Sabaliauskas</v>
      </c>
      <c r="M21" s="122">
        <f t="shared" si="7"/>
        <v>28491</v>
      </c>
      <c r="N21" s="121" t="str">
        <f t="shared" si="8"/>
        <v>Šiauliai</v>
      </c>
      <c r="O21" s="123">
        <f t="shared" si="9"/>
        <v>2.8148148148148148E-2</v>
      </c>
      <c r="P21" s="123">
        <f t="shared" si="12"/>
        <v>8.2986111111111108E-3</v>
      </c>
      <c r="Q21" s="26" t="e">
        <f t="shared" si="10"/>
        <v>#DIV/0!</v>
      </c>
      <c r="R21" s="27"/>
      <c r="S21" s="28"/>
    </row>
    <row r="22" spans="1:19" ht="12.75" customHeight="1" x14ac:dyDescent="0.2">
      <c r="A22" s="1" t="str">
        <f t="shared" si="0"/>
        <v>8,4 km</v>
      </c>
      <c r="B22" s="46"/>
      <c r="C22" s="15">
        <v>41</v>
      </c>
      <c r="D22" s="29">
        <v>30</v>
      </c>
      <c r="E22" s="118">
        <f t="shared" si="11"/>
        <v>21</v>
      </c>
      <c r="F22" s="119">
        <v>100</v>
      </c>
      <c r="G22" s="120" t="e">
        <f t="shared" si="1"/>
        <v>#N/A</v>
      </c>
      <c r="H22" s="120">
        <f t="shared" si="2"/>
        <v>100</v>
      </c>
      <c r="I22" s="120" t="e">
        <f t="shared" si="3"/>
        <v>#N/A</v>
      </c>
      <c r="J22" s="120" t="str">
        <f t="shared" si="4"/>
        <v>M</v>
      </c>
      <c r="K22" s="120" t="str">
        <f t="shared" si="5"/>
        <v>8,4 km</v>
      </c>
      <c r="L22" s="121" t="str">
        <f t="shared" si="6"/>
        <v>Asta Stipinaitė</v>
      </c>
      <c r="M22" s="122">
        <f t="shared" si="7"/>
        <v>31190</v>
      </c>
      <c r="N22" s="121" t="str">
        <f t="shared" si="8"/>
        <v xml:space="preserve">Palanga </v>
      </c>
      <c r="O22" s="123">
        <f t="shared" si="9"/>
        <v>2.8819444444444443E-2</v>
      </c>
      <c r="P22" s="123">
        <f t="shared" si="12"/>
        <v>8.9699074074074056E-3</v>
      </c>
      <c r="Q22" s="26" t="e">
        <f t="shared" si="10"/>
        <v>#DIV/0!</v>
      </c>
      <c r="R22" s="27"/>
      <c r="S22" s="28"/>
    </row>
    <row r="23" spans="1:19" ht="12.75" customHeight="1" x14ac:dyDescent="0.2">
      <c r="A23" s="1" t="str">
        <f t="shared" si="0"/>
        <v>8,4 km</v>
      </c>
      <c r="B23" s="46"/>
      <c r="C23" s="15">
        <v>47</v>
      </c>
      <c r="D23" s="29">
        <v>27</v>
      </c>
      <c r="E23" s="118">
        <f t="shared" si="11"/>
        <v>22</v>
      </c>
      <c r="F23" s="119">
        <v>92</v>
      </c>
      <c r="G23" s="120" t="e">
        <f t="shared" si="1"/>
        <v>#N/A</v>
      </c>
      <c r="H23" s="120">
        <f t="shared" si="2"/>
        <v>92</v>
      </c>
      <c r="I23" s="120" t="e">
        <f t="shared" si="3"/>
        <v>#N/A</v>
      </c>
      <c r="J23" s="120" t="str">
        <f t="shared" si="4"/>
        <v>V</v>
      </c>
      <c r="K23" s="120" t="str">
        <f t="shared" si="5"/>
        <v>8,4 km</v>
      </c>
      <c r="L23" s="121" t="str">
        <f t="shared" si="6"/>
        <v>Žilvinas Abaravičius</v>
      </c>
      <c r="M23" s="122">
        <f t="shared" si="7"/>
        <v>28640</v>
      </c>
      <c r="N23" s="121" t="str">
        <f t="shared" si="8"/>
        <v>Klaipėda Vakarų Milžinai</v>
      </c>
      <c r="O23" s="123">
        <f t="shared" si="9"/>
        <v>3.2951388888888891E-2</v>
      </c>
      <c r="P23" s="123">
        <f t="shared" si="12"/>
        <v>1.3101851851851854E-2</v>
      </c>
      <c r="Q23" s="26" t="e">
        <f t="shared" si="10"/>
        <v>#DIV/0!</v>
      </c>
      <c r="R23" s="27"/>
      <c r="S23" s="28"/>
    </row>
    <row r="24" spans="1:19" ht="12.75" customHeight="1" x14ac:dyDescent="0.2">
      <c r="A24" s="1" t="str">
        <f t="shared" si="0"/>
        <v>8,4 km</v>
      </c>
      <c r="B24" s="46"/>
      <c r="C24" s="15">
        <v>53</v>
      </c>
      <c r="D24" s="29">
        <v>42</v>
      </c>
      <c r="E24" s="118">
        <f t="shared" si="11"/>
        <v>23</v>
      </c>
      <c r="F24" s="119">
        <v>114</v>
      </c>
      <c r="G24" s="120" t="e">
        <f t="shared" si="1"/>
        <v>#N/A</v>
      </c>
      <c r="H24" s="120">
        <f t="shared" si="2"/>
        <v>114</v>
      </c>
      <c r="I24" s="120" t="e">
        <f t="shared" si="3"/>
        <v>#N/A</v>
      </c>
      <c r="J24" s="120" t="str">
        <f t="shared" si="4"/>
        <v>M</v>
      </c>
      <c r="K24" s="120" t="str">
        <f t="shared" si="5"/>
        <v>8,4 km</v>
      </c>
      <c r="L24" s="121" t="str">
        <f t="shared" si="6"/>
        <v>Inga Germansone</v>
      </c>
      <c r="M24" s="122">
        <f t="shared" si="7"/>
        <v>28849</v>
      </c>
      <c r="N24" s="121" t="str">
        <f t="shared" si="8"/>
        <v>Panevezys Begimo klubas</v>
      </c>
      <c r="O24" s="123">
        <f t="shared" si="9"/>
        <v>3.7291666666666667E-2</v>
      </c>
      <c r="P24" s="123">
        <f t="shared" si="12"/>
        <v>1.744212962962963E-2</v>
      </c>
      <c r="Q24" s="26" t="e">
        <f t="shared" si="10"/>
        <v>#DIV/0!</v>
      </c>
      <c r="R24" s="27"/>
      <c r="S24" s="28"/>
    </row>
    <row r="25" spans="1:19" ht="12.75" customHeight="1" x14ac:dyDescent="0.2">
      <c r="A25" s="1" t="str">
        <f t="shared" si="0"/>
        <v>8,4 km</v>
      </c>
      <c r="B25" s="46"/>
      <c r="C25" s="15">
        <v>53</v>
      </c>
      <c r="D25" s="29">
        <v>56</v>
      </c>
      <c r="E25" s="118">
        <f t="shared" si="11"/>
        <v>24</v>
      </c>
      <c r="F25" s="119">
        <v>115</v>
      </c>
      <c r="G25" s="120" t="e">
        <f t="shared" si="1"/>
        <v>#N/A</v>
      </c>
      <c r="H25" s="120">
        <f t="shared" si="2"/>
        <v>115</v>
      </c>
      <c r="I25" s="120" t="e">
        <f t="shared" si="3"/>
        <v>#N/A</v>
      </c>
      <c r="J25" s="120" t="str">
        <f t="shared" si="4"/>
        <v>V</v>
      </c>
      <c r="K25" s="120" t="str">
        <f t="shared" si="5"/>
        <v>8,4 km</v>
      </c>
      <c r="L25" s="121" t="str">
        <f t="shared" si="6"/>
        <v>Martynas Nasvytis</v>
      </c>
      <c r="M25" s="122">
        <f t="shared" si="7"/>
        <v>27382</v>
      </c>
      <c r="N25" s="121" t="str">
        <f t="shared" si="8"/>
        <v>Silute Begimo klubas</v>
      </c>
      <c r="O25" s="123">
        <f t="shared" si="9"/>
        <v>3.7453703703703704E-2</v>
      </c>
      <c r="P25" s="123">
        <f t="shared" si="12"/>
        <v>1.7604166666666667E-2</v>
      </c>
      <c r="Q25" s="26" t="e">
        <f t="shared" si="10"/>
        <v>#DIV/0!</v>
      </c>
      <c r="R25" s="27"/>
      <c r="S25" s="28"/>
    </row>
    <row r="26" spans="1:19" ht="12.75" customHeight="1" x14ac:dyDescent="0.2">
      <c r="A26" s="1" t="str">
        <f t="shared" si="0"/>
        <v>8,4 km</v>
      </c>
      <c r="B26" s="46"/>
      <c r="C26" s="53">
        <v>54</v>
      </c>
      <c r="D26" s="29">
        <v>5</v>
      </c>
      <c r="E26" s="118">
        <f t="shared" si="11"/>
        <v>25</v>
      </c>
      <c r="F26" s="119">
        <v>116</v>
      </c>
      <c r="G26" s="120" t="e">
        <f t="shared" si="1"/>
        <v>#N/A</v>
      </c>
      <c r="H26" s="120">
        <f t="shared" si="2"/>
        <v>116</v>
      </c>
      <c r="I26" s="120" t="e">
        <f t="shared" si="3"/>
        <v>#N/A</v>
      </c>
      <c r="J26" s="120" t="str">
        <f t="shared" si="4"/>
        <v>V</v>
      </c>
      <c r="K26" s="120" t="str">
        <f t="shared" si="5"/>
        <v>8,4 km</v>
      </c>
      <c r="L26" s="121" t="str">
        <f t="shared" si="6"/>
        <v>Antanas Šimkus</v>
      </c>
      <c r="M26" s="122">
        <f t="shared" si="7"/>
        <v>22360</v>
      </c>
      <c r="N26" s="121" t="str">
        <f t="shared" si="8"/>
        <v xml:space="preserve">Mažeikiai </v>
      </c>
      <c r="O26" s="123">
        <f t="shared" si="9"/>
        <v>3.7557870370370373E-2</v>
      </c>
      <c r="P26" s="123">
        <f t="shared" si="12"/>
        <v>1.7708333333333336E-2</v>
      </c>
      <c r="Q26" s="26" t="e">
        <f t="shared" si="10"/>
        <v>#DIV/0!</v>
      </c>
      <c r="R26" s="27"/>
      <c r="S26" s="28"/>
    </row>
    <row r="27" spans="1:19" ht="12.75" customHeight="1" x14ac:dyDescent="0.2">
      <c r="A27" s="1" t="str">
        <f t="shared" si="0"/>
        <v/>
      </c>
      <c r="B27" s="46"/>
      <c r="C27" s="1"/>
      <c r="D27" s="54"/>
      <c r="E27" s="19" t="str">
        <f t="shared" si="11"/>
        <v xml:space="preserve"> </v>
      </c>
      <c r="F27" s="55"/>
      <c r="G27" s="21" t="str">
        <f t="shared" si="1"/>
        <v xml:space="preserve"> </v>
      </c>
      <c r="H27" s="21" t="str">
        <f t="shared" si="2"/>
        <v xml:space="preserve"> </v>
      </c>
      <c r="I27" s="21" t="str">
        <f t="shared" si="3"/>
        <v xml:space="preserve"> </v>
      </c>
      <c r="J27" s="21" t="str">
        <f t="shared" si="4"/>
        <v/>
      </c>
      <c r="K27" s="21" t="str">
        <f t="shared" si="5"/>
        <v/>
      </c>
      <c r="L27" s="22" t="str">
        <f t="shared" si="6"/>
        <v/>
      </c>
      <c r="M27" s="24" t="str">
        <f t="shared" si="7"/>
        <v/>
      </c>
      <c r="N27" s="22" t="str">
        <f t="shared" si="8"/>
        <v/>
      </c>
      <c r="O27" s="25" t="str">
        <f t="shared" si="9"/>
        <v/>
      </c>
      <c r="P27" s="25" t="str">
        <f t="shared" si="12"/>
        <v/>
      </c>
      <c r="Q27" s="26" t="str">
        <f t="shared" si="10"/>
        <v/>
      </c>
      <c r="R27" s="27"/>
      <c r="S27" s="28"/>
    </row>
    <row r="28" spans="1:19" ht="12.75" customHeight="1" x14ac:dyDescent="0.2">
      <c r="E28" s="19"/>
    </row>
    <row r="29" spans="1:19" ht="12.75" customHeight="1" x14ac:dyDescent="0.2">
      <c r="E29" s="19"/>
    </row>
    <row r="30" spans="1:19" ht="12.75" customHeight="1" x14ac:dyDescent="0.2">
      <c r="E30" s="19"/>
    </row>
    <row r="31" spans="1:19" ht="12.75" customHeight="1" x14ac:dyDescent="0.2">
      <c r="E31" s="19"/>
    </row>
    <row r="32" spans="1:19" ht="12.75" customHeight="1" x14ac:dyDescent="0.2">
      <c r="E32" s="19"/>
    </row>
    <row r="33" spans="5:5" ht="12.75" customHeight="1" x14ac:dyDescent="0.2">
      <c r="E33" s="19"/>
    </row>
    <row r="34" spans="5:5" ht="12.75" customHeight="1" x14ac:dyDescent="0.2">
      <c r="E34" s="19"/>
    </row>
    <row r="35" spans="5:5" ht="12.75" customHeight="1" x14ac:dyDescent="0.2">
      <c r="E35" s="19"/>
    </row>
    <row r="36" spans="5:5" ht="12.75" customHeight="1" x14ac:dyDescent="0.2">
      <c r="E36" s="19"/>
    </row>
    <row r="37" spans="5:5" ht="12.75" customHeight="1" x14ac:dyDescent="0.2">
      <c r="E37" s="19"/>
    </row>
    <row r="38" spans="5:5" ht="12.75" customHeight="1" x14ac:dyDescent="0.2">
      <c r="E38" s="19"/>
    </row>
    <row r="39" spans="5:5" ht="12.75" customHeight="1" x14ac:dyDescent="0.2">
      <c r="E39" s="19"/>
    </row>
    <row r="40" spans="5:5" ht="12.75" customHeight="1" x14ac:dyDescent="0.2">
      <c r="E40" s="19"/>
    </row>
    <row r="41" spans="5:5" ht="12.75" customHeight="1" x14ac:dyDescent="0.2">
      <c r="E41" s="19"/>
    </row>
    <row r="42" spans="5:5" ht="12.75" customHeight="1" x14ac:dyDescent="0.2">
      <c r="E42" s="19"/>
    </row>
    <row r="43" spans="5:5" ht="12.75" customHeight="1" x14ac:dyDescent="0.2">
      <c r="E43" s="19"/>
    </row>
    <row r="44" spans="5:5" ht="12.75" customHeight="1" x14ac:dyDescent="0.2">
      <c r="E44" s="19"/>
    </row>
    <row r="45" spans="5:5" ht="12.75" customHeight="1" x14ac:dyDescent="0.2">
      <c r="E45" s="19"/>
    </row>
    <row r="46" spans="5:5" ht="12.75" customHeight="1" x14ac:dyDescent="0.2">
      <c r="E46" s="19"/>
    </row>
    <row r="47" spans="5:5" ht="12.75" customHeight="1" x14ac:dyDescent="0.2">
      <c r="E47" s="19"/>
    </row>
    <row r="48" spans="5:5" ht="12.75" customHeight="1" x14ac:dyDescent="0.2">
      <c r="E48" s="19"/>
    </row>
    <row r="49" spans="5:5" ht="12.75" customHeight="1" x14ac:dyDescent="0.2">
      <c r="E49" s="19"/>
    </row>
    <row r="50" spans="5:5" ht="12.75" customHeight="1" x14ac:dyDescent="0.2">
      <c r="E50" s="19"/>
    </row>
    <row r="51" spans="5:5" ht="12.75" customHeight="1" x14ac:dyDescent="0.2">
      <c r="E51" s="19"/>
    </row>
    <row r="52" spans="5:5" ht="12.75" customHeight="1" x14ac:dyDescent="0.2">
      <c r="E52" s="19"/>
    </row>
    <row r="53" spans="5:5" ht="12.75" customHeight="1" x14ac:dyDescent="0.2">
      <c r="E53" s="19"/>
    </row>
    <row r="54" spans="5:5" ht="12.75" customHeight="1" x14ac:dyDescent="0.2">
      <c r="E54" s="19"/>
    </row>
    <row r="55" spans="5:5" ht="12.75" customHeight="1" x14ac:dyDescent="0.2">
      <c r="E55" s="19"/>
    </row>
    <row r="56" spans="5:5" ht="12.75" customHeight="1" x14ac:dyDescent="0.2">
      <c r="E56" s="19"/>
    </row>
    <row r="57" spans="5:5" ht="12.75" customHeight="1" x14ac:dyDescent="0.2">
      <c r="E57" s="19"/>
    </row>
    <row r="58" spans="5:5" ht="12.75" customHeight="1" x14ac:dyDescent="0.2">
      <c r="E58" s="19"/>
    </row>
    <row r="59" spans="5:5" ht="12.75" customHeight="1" x14ac:dyDescent="0.2">
      <c r="E59" s="19"/>
    </row>
    <row r="60" spans="5:5" ht="12.75" customHeight="1" x14ac:dyDescent="0.2">
      <c r="E60" s="19"/>
    </row>
    <row r="61" spans="5:5" ht="12.75" customHeight="1" x14ac:dyDescent="0.2">
      <c r="E61" s="19"/>
    </row>
    <row r="62" spans="5:5" ht="12.75" customHeight="1" x14ac:dyDescent="0.2">
      <c r="E62" s="19"/>
    </row>
    <row r="63" spans="5:5" ht="12.75" customHeight="1" x14ac:dyDescent="0.2">
      <c r="E63" s="19"/>
    </row>
    <row r="64" spans="5:5" ht="12.75" customHeight="1" x14ac:dyDescent="0.2">
      <c r="E64" s="19"/>
    </row>
    <row r="65" spans="5:5" ht="12.75" customHeight="1" x14ac:dyDescent="0.2">
      <c r="E65" s="19"/>
    </row>
    <row r="66" spans="5:5" ht="12.75" customHeight="1" x14ac:dyDescent="0.2">
      <c r="E66" s="19"/>
    </row>
    <row r="67" spans="5:5" ht="12.75" customHeight="1" x14ac:dyDescent="0.2">
      <c r="E67" s="19"/>
    </row>
    <row r="68" spans="5:5" ht="12.75" customHeight="1" x14ac:dyDescent="0.2">
      <c r="E68" s="19"/>
    </row>
    <row r="69" spans="5:5" ht="12.75" customHeight="1" x14ac:dyDescent="0.2">
      <c r="E69" s="19"/>
    </row>
    <row r="70" spans="5:5" ht="12.75" customHeight="1" x14ac:dyDescent="0.2">
      <c r="E70" s="19"/>
    </row>
    <row r="71" spans="5:5" ht="12.75" customHeight="1" x14ac:dyDescent="0.2">
      <c r="E71" s="19"/>
    </row>
    <row r="72" spans="5:5" ht="12.75" customHeight="1" x14ac:dyDescent="0.2">
      <c r="E72" s="19"/>
    </row>
    <row r="73" spans="5:5" ht="12.75" customHeight="1" x14ac:dyDescent="0.2">
      <c r="E73" s="19"/>
    </row>
    <row r="74" spans="5:5" ht="12.75" customHeight="1" x14ac:dyDescent="0.2">
      <c r="E74" s="19"/>
    </row>
    <row r="75" spans="5:5" ht="12.75" customHeight="1" x14ac:dyDescent="0.2">
      <c r="E75" s="19"/>
    </row>
    <row r="76" spans="5:5" ht="12.75" customHeight="1" x14ac:dyDescent="0.2">
      <c r="E76" s="19"/>
    </row>
    <row r="77" spans="5:5" ht="12.75" customHeight="1" x14ac:dyDescent="0.2">
      <c r="E77" s="19"/>
    </row>
    <row r="78" spans="5:5" ht="12.75" customHeight="1" x14ac:dyDescent="0.2">
      <c r="E78" s="19"/>
    </row>
    <row r="79" spans="5:5" ht="12.75" customHeight="1" x14ac:dyDescent="0.2">
      <c r="E79" s="19"/>
    </row>
    <row r="80" spans="5:5" ht="12.75" customHeight="1" x14ac:dyDescent="0.2">
      <c r="E80" s="19"/>
    </row>
    <row r="81" spans="5:5" ht="12.75" customHeight="1" x14ac:dyDescent="0.2">
      <c r="E81" s="19"/>
    </row>
    <row r="82" spans="5:5" ht="12.75" customHeight="1" x14ac:dyDescent="0.2">
      <c r="E82" s="19"/>
    </row>
    <row r="83" spans="5:5" ht="12.75" customHeight="1" x14ac:dyDescent="0.2">
      <c r="E83" s="19"/>
    </row>
    <row r="84" spans="5:5" ht="12.75" customHeight="1" x14ac:dyDescent="0.2">
      <c r="E84" s="19"/>
    </row>
    <row r="85" spans="5:5" ht="12.75" customHeight="1" x14ac:dyDescent="0.2">
      <c r="E85" s="19"/>
    </row>
    <row r="86" spans="5:5" ht="12.75" customHeight="1" x14ac:dyDescent="0.2">
      <c r="E86" s="19"/>
    </row>
    <row r="87" spans="5:5" ht="12.75" customHeight="1" x14ac:dyDescent="0.2">
      <c r="E87" s="19"/>
    </row>
    <row r="88" spans="5:5" ht="12.75" customHeight="1" x14ac:dyDescent="0.2">
      <c r="E88" s="19"/>
    </row>
    <row r="89" spans="5:5" ht="12.75" customHeight="1" x14ac:dyDescent="0.2">
      <c r="E89" s="19"/>
    </row>
    <row r="90" spans="5:5" ht="12.75" customHeight="1" x14ac:dyDescent="0.2">
      <c r="E90" s="19"/>
    </row>
    <row r="91" spans="5:5" ht="12.75" customHeight="1" x14ac:dyDescent="0.2">
      <c r="E91" s="19"/>
    </row>
    <row r="92" spans="5:5" ht="12.75" customHeight="1" x14ac:dyDescent="0.2">
      <c r="E92" s="19"/>
    </row>
    <row r="93" spans="5:5" ht="12.75" customHeight="1" x14ac:dyDescent="0.2">
      <c r="E93" s="19"/>
    </row>
    <row r="94" spans="5:5" ht="12.75" customHeight="1" x14ac:dyDescent="0.2">
      <c r="E94" s="19"/>
    </row>
    <row r="95" spans="5:5" ht="12.75" customHeight="1" x14ac:dyDescent="0.2">
      <c r="E95" s="19"/>
    </row>
    <row r="96" spans="5:5" ht="12.75" customHeight="1" x14ac:dyDescent="0.2">
      <c r="E96" s="19"/>
    </row>
    <row r="97" spans="5:5" ht="12.75" customHeight="1" x14ac:dyDescent="0.2">
      <c r="E97" s="19"/>
    </row>
    <row r="98" spans="5:5" ht="12.75" customHeight="1" x14ac:dyDescent="0.2">
      <c r="E98" s="19"/>
    </row>
    <row r="99" spans="5:5" ht="12.75" customHeight="1" x14ac:dyDescent="0.2">
      <c r="E99" s="19"/>
    </row>
    <row r="100" spans="5:5" ht="12.75" customHeight="1" x14ac:dyDescent="0.2">
      <c r="E100" s="19"/>
    </row>
    <row r="101" spans="5:5" ht="12.75" customHeight="1" x14ac:dyDescent="0.2">
      <c r="E101" s="19"/>
    </row>
    <row r="102" spans="5:5" ht="12.75" customHeight="1" x14ac:dyDescent="0.2">
      <c r="E102" s="19"/>
    </row>
    <row r="103" spans="5:5" ht="12.75" customHeight="1" x14ac:dyDescent="0.2">
      <c r="E103" s="19"/>
    </row>
    <row r="104" spans="5:5" ht="12.75" customHeight="1" x14ac:dyDescent="0.2">
      <c r="E104" s="19"/>
    </row>
    <row r="105" spans="5:5" ht="12.75" customHeight="1" x14ac:dyDescent="0.2">
      <c r="E105" s="19"/>
    </row>
    <row r="106" spans="5:5" ht="12.75" customHeight="1" x14ac:dyDescent="0.2">
      <c r="E106" s="19"/>
    </row>
    <row r="107" spans="5:5" ht="12.75" customHeight="1" x14ac:dyDescent="0.2">
      <c r="E107" s="19"/>
    </row>
    <row r="108" spans="5:5" ht="12.75" customHeight="1" x14ac:dyDescent="0.2">
      <c r="E108" s="19"/>
    </row>
    <row r="109" spans="5:5" ht="12.75" customHeight="1" x14ac:dyDescent="0.2">
      <c r="E109" s="19"/>
    </row>
    <row r="110" spans="5:5" ht="12.75" customHeight="1" x14ac:dyDescent="0.2">
      <c r="E110" s="19"/>
    </row>
    <row r="111" spans="5:5" ht="12.75" customHeight="1" x14ac:dyDescent="0.2">
      <c r="E111" s="19"/>
    </row>
    <row r="112" spans="5:5" ht="12.75" customHeight="1" x14ac:dyDescent="0.2">
      <c r="E112" s="19"/>
    </row>
    <row r="113" spans="5:5" ht="12.75" customHeight="1" x14ac:dyDescent="0.2">
      <c r="E113" s="19"/>
    </row>
    <row r="114" spans="5:5" ht="12.75" customHeight="1" x14ac:dyDescent="0.2">
      <c r="E114" s="19"/>
    </row>
    <row r="115" spans="5:5" ht="12.75" customHeight="1" x14ac:dyDescent="0.2">
      <c r="E115" s="19"/>
    </row>
    <row r="116" spans="5:5" ht="12.75" customHeight="1" x14ac:dyDescent="0.2">
      <c r="E116" s="19"/>
    </row>
    <row r="117" spans="5:5" ht="12.75" customHeight="1" x14ac:dyDescent="0.2">
      <c r="E117" s="19"/>
    </row>
    <row r="118" spans="5:5" ht="12.75" customHeight="1" x14ac:dyDescent="0.2">
      <c r="E118" s="19"/>
    </row>
    <row r="119" spans="5:5" ht="12.75" customHeight="1" x14ac:dyDescent="0.2">
      <c r="E119" s="19"/>
    </row>
    <row r="120" spans="5:5" ht="12.75" customHeight="1" x14ac:dyDescent="0.2">
      <c r="E120" s="19"/>
    </row>
    <row r="121" spans="5:5" ht="12.75" customHeight="1" x14ac:dyDescent="0.2">
      <c r="E121" s="19"/>
    </row>
    <row r="122" spans="5:5" ht="12.75" customHeight="1" x14ac:dyDescent="0.2">
      <c r="E122" s="19"/>
    </row>
    <row r="123" spans="5:5" ht="12.75" customHeight="1" x14ac:dyDescent="0.2">
      <c r="E123" s="19"/>
    </row>
    <row r="124" spans="5:5" ht="12.75" customHeight="1" x14ac:dyDescent="0.2">
      <c r="E124" s="19"/>
    </row>
    <row r="125" spans="5:5" ht="12.75" customHeight="1" x14ac:dyDescent="0.2">
      <c r="E125" s="19"/>
    </row>
    <row r="126" spans="5:5" ht="12.75" customHeight="1" x14ac:dyDescent="0.2">
      <c r="E126" s="19"/>
    </row>
    <row r="127" spans="5:5" ht="12.75" customHeight="1" x14ac:dyDescent="0.2">
      <c r="E127" s="19"/>
    </row>
    <row r="128" spans="5:5" ht="12.75" customHeight="1" x14ac:dyDescent="0.2">
      <c r="E128" s="19"/>
    </row>
    <row r="129" spans="5:5" ht="12.75" customHeight="1" x14ac:dyDescent="0.2">
      <c r="E129" s="19"/>
    </row>
    <row r="130" spans="5:5" ht="12.75" customHeight="1" x14ac:dyDescent="0.2"/>
    <row r="131" spans="5:5" ht="12.75" customHeight="1" x14ac:dyDescent="0.2"/>
    <row r="132" spans="5:5" ht="12.75" customHeight="1" x14ac:dyDescent="0.2"/>
    <row r="133" spans="5:5" ht="12.75" customHeight="1" x14ac:dyDescent="0.2"/>
    <row r="134" spans="5:5" ht="12.75" customHeight="1" x14ac:dyDescent="0.2"/>
    <row r="135" spans="5:5" ht="12.75" customHeight="1" x14ac:dyDescent="0.2"/>
    <row r="136" spans="5:5" ht="12.75" customHeight="1" x14ac:dyDescent="0.2"/>
    <row r="137" spans="5:5" ht="12.75" customHeight="1" x14ac:dyDescent="0.2"/>
    <row r="138" spans="5:5" ht="12.75" customHeight="1" x14ac:dyDescent="0.2"/>
    <row r="139" spans="5:5" ht="12.75" customHeight="1" x14ac:dyDescent="0.2"/>
    <row r="140" spans="5:5" ht="12.75" customHeight="1" x14ac:dyDescent="0.2"/>
    <row r="141" spans="5:5" ht="12.75" customHeight="1" x14ac:dyDescent="0.2"/>
    <row r="142" spans="5:5" ht="12.75" customHeight="1" x14ac:dyDescent="0.2"/>
    <row r="143" spans="5:5" ht="12.75" customHeight="1" x14ac:dyDescent="0.2"/>
    <row r="144" spans="5:5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</sheetData>
  <pageMargins left="0.70866141732283472" right="0.31496062992125984" top="0.74803149606299213" bottom="0.74803149606299213" header="0" footer="0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00"/>
  <sheetViews>
    <sheetView workbookViewId="0"/>
  </sheetViews>
  <sheetFormatPr defaultColWidth="14.42578125" defaultRowHeight="15" customHeight="1" x14ac:dyDescent="0.2"/>
  <cols>
    <col min="1" max="1" width="8.85546875" customWidth="1"/>
    <col min="2" max="2" width="6.42578125" customWidth="1"/>
    <col min="3" max="3" width="8.85546875" customWidth="1"/>
    <col min="4" max="4" width="39" customWidth="1"/>
    <col min="5" max="6" width="8.85546875" customWidth="1"/>
  </cols>
  <sheetData>
    <row r="1" spans="1:6" ht="12.75" customHeight="1" x14ac:dyDescent="0.2">
      <c r="A1" s="1"/>
      <c r="B1" s="1"/>
      <c r="C1" s="1"/>
      <c r="D1" s="1"/>
      <c r="E1" s="1"/>
      <c r="F1" s="1"/>
    </row>
    <row r="2" spans="1:6" ht="12.75" customHeight="1" x14ac:dyDescent="0.2">
      <c r="A2" s="1"/>
      <c r="B2" s="1"/>
      <c r="C2" s="1"/>
      <c r="D2" s="1"/>
      <c r="E2" s="1"/>
      <c r="F2" s="1"/>
    </row>
    <row r="3" spans="1:6" ht="12.75" customHeight="1" x14ac:dyDescent="0.2">
      <c r="A3" s="1"/>
      <c r="B3" s="1"/>
      <c r="C3" s="1"/>
      <c r="D3" s="1"/>
      <c r="E3" s="1"/>
      <c r="F3" s="1"/>
    </row>
    <row r="4" spans="1:6" ht="20.25" customHeight="1" x14ac:dyDescent="0.2">
      <c r="A4" s="1"/>
      <c r="B4" s="125" t="s">
        <v>2</v>
      </c>
      <c r="C4" s="126"/>
      <c r="D4" s="126"/>
      <c r="E4" s="126"/>
      <c r="F4" s="1"/>
    </row>
    <row r="5" spans="1:6" ht="15.75" customHeight="1" x14ac:dyDescent="0.2">
      <c r="A5" s="8"/>
      <c r="B5" s="11" t="s">
        <v>13</v>
      </c>
      <c r="C5" s="12" t="s">
        <v>6</v>
      </c>
      <c r="D5" s="11" t="s">
        <v>11</v>
      </c>
      <c r="E5" s="14"/>
      <c r="F5" s="1"/>
    </row>
    <row r="6" spans="1:6" ht="18.75" customHeight="1" x14ac:dyDescent="0.2">
      <c r="A6" s="8"/>
      <c r="B6" s="16">
        <v>1</v>
      </c>
      <c r="C6" s="16" t="e">
        <f t="shared" ref="C6:C15" si="0">VLOOKUP(B6,rtt,2,FALSE)</f>
        <v>#N/A</v>
      </c>
      <c r="D6" s="18" t="e">
        <f t="shared" ref="D6:D15" si="1">VLOOKUP(C6,listt,4,FALSE)</f>
        <v>#N/A</v>
      </c>
      <c r="E6" s="20"/>
      <c r="F6" s="1"/>
    </row>
    <row r="7" spans="1:6" ht="18.75" customHeight="1" x14ac:dyDescent="0.2">
      <c r="A7" s="8"/>
      <c r="B7" s="16">
        <v>2</v>
      </c>
      <c r="C7" s="16" t="e">
        <f t="shared" si="0"/>
        <v>#N/A</v>
      </c>
      <c r="D7" s="18" t="e">
        <f t="shared" si="1"/>
        <v>#N/A</v>
      </c>
      <c r="E7" s="20"/>
      <c r="F7" s="1"/>
    </row>
    <row r="8" spans="1:6" ht="18.75" customHeight="1" x14ac:dyDescent="0.2">
      <c r="A8" s="8"/>
      <c r="B8" s="16">
        <v>3</v>
      </c>
      <c r="C8" s="16" t="e">
        <f t="shared" si="0"/>
        <v>#N/A</v>
      </c>
      <c r="D8" s="18" t="e">
        <f t="shared" si="1"/>
        <v>#N/A</v>
      </c>
      <c r="E8" s="20"/>
      <c r="F8" s="1"/>
    </row>
    <row r="9" spans="1:6" ht="18.75" customHeight="1" x14ac:dyDescent="0.2">
      <c r="A9" s="8"/>
      <c r="B9" s="16">
        <v>4</v>
      </c>
      <c r="C9" s="16" t="e">
        <f t="shared" si="0"/>
        <v>#N/A</v>
      </c>
      <c r="D9" s="18" t="e">
        <f t="shared" si="1"/>
        <v>#N/A</v>
      </c>
      <c r="E9" s="20"/>
      <c r="F9" s="1"/>
    </row>
    <row r="10" spans="1:6" ht="18.75" customHeight="1" x14ac:dyDescent="0.2">
      <c r="A10" s="8"/>
      <c r="B10" s="16">
        <v>5</v>
      </c>
      <c r="C10" s="16" t="e">
        <f t="shared" si="0"/>
        <v>#N/A</v>
      </c>
      <c r="D10" s="18" t="e">
        <f t="shared" si="1"/>
        <v>#N/A</v>
      </c>
      <c r="E10" s="20"/>
      <c r="F10" s="1"/>
    </row>
    <row r="11" spans="1:6" ht="18.75" customHeight="1" x14ac:dyDescent="0.2">
      <c r="A11" s="8"/>
      <c r="B11" s="16">
        <v>6</v>
      </c>
      <c r="C11" s="16" t="e">
        <f t="shared" si="0"/>
        <v>#N/A</v>
      </c>
      <c r="D11" s="18" t="e">
        <f t="shared" si="1"/>
        <v>#N/A</v>
      </c>
      <c r="E11" s="20"/>
      <c r="F11" s="1"/>
    </row>
    <row r="12" spans="1:6" ht="18.75" customHeight="1" x14ac:dyDescent="0.2">
      <c r="A12" s="8"/>
      <c r="B12" s="16">
        <v>7</v>
      </c>
      <c r="C12" s="16" t="e">
        <f t="shared" si="0"/>
        <v>#N/A</v>
      </c>
      <c r="D12" s="18" t="e">
        <f t="shared" si="1"/>
        <v>#N/A</v>
      </c>
      <c r="E12" s="20"/>
      <c r="F12" s="1"/>
    </row>
    <row r="13" spans="1:6" ht="18.75" customHeight="1" x14ac:dyDescent="0.2">
      <c r="A13" s="8"/>
      <c r="B13" s="16">
        <v>8</v>
      </c>
      <c r="C13" s="16" t="e">
        <f t="shared" si="0"/>
        <v>#N/A</v>
      </c>
      <c r="D13" s="18" t="e">
        <f t="shared" si="1"/>
        <v>#N/A</v>
      </c>
      <c r="E13" s="20"/>
      <c r="F13" s="1"/>
    </row>
    <row r="14" spans="1:6" ht="18.75" customHeight="1" x14ac:dyDescent="0.2">
      <c r="A14" s="8"/>
      <c r="B14" s="16">
        <v>9</v>
      </c>
      <c r="C14" s="16" t="e">
        <f t="shared" si="0"/>
        <v>#N/A</v>
      </c>
      <c r="D14" s="18" t="e">
        <f t="shared" si="1"/>
        <v>#N/A</v>
      </c>
      <c r="E14" s="20"/>
      <c r="F14" s="1"/>
    </row>
    <row r="15" spans="1:6" ht="18.75" customHeight="1" x14ac:dyDescent="0.2">
      <c r="A15" s="8"/>
      <c r="B15" s="16">
        <v>10</v>
      </c>
      <c r="C15" s="16" t="e">
        <f t="shared" si="0"/>
        <v>#N/A</v>
      </c>
      <c r="D15" s="18" t="e">
        <f t="shared" si="1"/>
        <v>#N/A</v>
      </c>
      <c r="E15" s="20"/>
      <c r="F15" s="1"/>
    </row>
    <row r="16" spans="1:6" ht="18.75" customHeight="1" x14ac:dyDescent="0.2">
      <c r="A16" s="1"/>
      <c r="B16" s="23"/>
      <c r="C16" s="23"/>
      <c r="D16" s="23"/>
      <c r="E16" s="1"/>
      <c r="F16" s="1"/>
    </row>
    <row r="17" spans="1:6" ht="12.75" customHeight="1" x14ac:dyDescent="0.2">
      <c r="A17" s="1"/>
      <c r="B17" s="1"/>
      <c r="C17" s="1"/>
      <c r="D17" s="1"/>
      <c r="E17" s="1"/>
      <c r="F17" s="1"/>
    </row>
    <row r="18" spans="1:6" ht="12.75" customHeight="1" x14ac:dyDescent="0.2">
      <c r="A18" s="1"/>
      <c r="B18" s="1"/>
      <c r="C18" s="1"/>
      <c r="D18" s="1"/>
      <c r="E18" s="1"/>
      <c r="F18" s="1"/>
    </row>
    <row r="19" spans="1:6" ht="12.75" customHeight="1" x14ac:dyDescent="0.2">
      <c r="A19" s="1"/>
      <c r="B19" s="1"/>
      <c r="C19" s="1"/>
      <c r="D19" s="1"/>
      <c r="E19" s="1"/>
      <c r="F19" s="1"/>
    </row>
    <row r="20" spans="1:6" ht="12.75" customHeight="1" x14ac:dyDescent="0.2">
      <c r="A20" s="1"/>
      <c r="B20" s="1"/>
      <c r="C20" s="1"/>
      <c r="D20" s="1"/>
      <c r="E20" s="1"/>
      <c r="F20" s="1"/>
    </row>
    <row r="21" spans="1:6" ht="12.75" customHeight="1" x14ac:dyDescent="0.2"/>
    <row r="22" spans="1:6" ht="12.75" customHeight="1" x14ac:dyDescent="0.2"/>
    <row r="23" spans="1:6" ht="12.75" customHeight="1" x14ac:dyDescent="0.2"/>
    <row r="24" spans="1:6" ht="12.75" customHeight="1" x14ac:dyDescent="0.2"/>
    <row r="25" spans="1:6" ht="12.75" customHeight="1" x14ac:dyDescent="0.2"/>
    <row r="26" spans="1:6" ht="12.75" customHeight="1" x14ac:dyDescent="0.2"/>
    <row r="27" spans="1:6" ht="12.75" customHeight="1" x14ac:dyDescent="0.2"/>
    <row r="28" spans="1:6" ht="12.75" customHeight="1" x14ac:dyDescent="0.2"/>
    <row r="29" spans="1:6" ht="12.75" customHeight="1" x14ac:dyDescent="0.2"/>
    <row r="30" spans="1:6" ht="12.75" customHeight="1" x14ac:dyDescent="0.2"/>
    <row r="31" spans="1:6" ht="12.75" customHeight="1" x14ac:dyDescent="0.2"/>
    <row r="32" spans="1:6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mergeCells count="1">
    <mergeCell ref="B4:E4"/>
  </mergeCells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00"/>
  <sheetViews>
    <sheetView workbookViewId="0">
      <pane ySplit="1" topLeftCell="A2" activePane="bottomLeft" state="frozen"/>
      <selection pane="bottomLeft" activeCell="B3" sqref="B3"/>
    </sheetView>
  </sheetViews>
  <sheetFormatPr defaultColWidth="14.42578125" defaultRowHeight="15" customHeight="1" x14ac:dyDescent="0.2"/>
  <cols>
    <col min="1" max="1" width="8.42578125" customWidth="1"/>
    <col min="2" max="2" width="7.7109375" customWidth="1"/>
    <col min="3" max="3" width="11.140625" customWidth="1"/>
    <col min="4" max="8" width="8.42578125" customWidth="1"/>
    <col min="9" max="9" width="9.5703125" customWidth="1"/>
    <col min="10" max="17" width="10" customWidth="1"/>
  </cols>
  <sheetData>
    <row r="1" spans="1:17" ht="12.75" customHeight="1" x14ac:dyDescent="0.2">
      <c r="A1" s="19" t="s">
        <v>19</v>
      </c>
      <c r="B1" s="1"/>
      <c r="C1" s="1"/>
      <c r="D1" s="1"/>
      <c r="E1" s="21">
        <v>2017</v>
      </c>
      <c r="F1" s="19" t="s">
        <v>20</v>
      </c>
      <c r="G1" s="1"/>
      <c r="H1" s="1"/>
      <c r="I1" s="1"/>
      <c r="J1" s="30"/>
      <c r="K1" s="31" t="s">
        <v>21</v>
      </c>
      <c r="L1" s="32"/>
      <c r="M1" s="33"/>
      <c r="N1" s="30"/>
      <c r="O1" s="31" t="s">
        <v>22</v>
      </c>
      <c r="P1" s="32"/>
      <c r="Q1" s="33"/>
    </row>
    <row r="2" spans="1:17" ht="12.75" customHeight="1" x14ac:dyDescent="0.2">
      <c r="A2" s="19">
        <v>1920</v>
      </c>
      <c r="B2" s="19">
        <f t="shared" ref="B2:B92" si="0">$E$1-A2</f>
        <v>97</v>
      </c>
      <c r="C2" s="21" t="s">
        <v>23</v>
      </c>
      <c r="D2" s="21" t="str">
        <f t="shared" ref="D2:D33" si="1">VLOOKUP(B2,mag_gr,3)</f>
        <v>eko</v>
      </c>
      <c r="E2" s="21">
        <f t="shared" ref="E2:E92" si="2">$E$1-A2</f>
        <v>97</v>
      </c>
      <c r="F2" s="19">
        <v>1920</v>
      </c>
      <c r="G2" s="19">
        <f t="shared" ref="G2:G92" si="3">$E$1-F2</f>
        <v>97</v>
      </c>
      <c r="H2" s="21" t="s">
        <v>23</v>
      </c>
      <c r="I2" s="21" t="str">
        <f t="shared" ref="I2:I33" si="4">VLOOKUP(G2,vag_gr,3)</f>
        <v>eko</v>
      </c>
      <c r="J2" s="30"/>
      <c r="K2" s="34">
        <v>0</v>
      </c>
      <c r="L2" s="35" t="s">
        <v>24</v>
      </c>
      <c r="M2" s="36" t="s">
        <v>25</v>
      </c>
      <c r="N2" s="37"/>
      <c r="O2" s="34">
        <v>0</v>
      </c>
      <c r="P2" s="35" t="s">
        <v>24</v>
      </c>
      <c r="Q2" s="36" t="s">
        <v>25</v>
      </c>
    </row>
    <row r="3" spans="1:17" ht="12.75" customHeight="1" x14ac:dyDescent="0.2">
      <c r="A3" s="19">
        <v>1921</v>
      </c>
      <c r="B3" s="19">
        <f t="shared" si="0"/>
        <v>96</v>
      </c>
      <c r="C3" s="21" t="s">
        <v>23</v>
      </c>
      <c r="D3" s="21" t="str">
        <f t="shared" si="1"/>
        <v>eko</v>
      </c>
      <c r="E3" s="21">
        <f t="shared" si="2"/>
        <v>96</v>
      </c>
      <c r="F3" s="19">
        <v>1921</v>
      </c>
      <c r="G3" s="19">
        <f t="shared" si="3"/>
        <v>96</v>
      </c>
      <c r="H3" s="21" t="s">
        <v>23</v>
      </c>
      <c r="I3" s="21" t="str">
        <f t="shared" si="4"/>
        <v>eko</v>
      </c>
      <c r="J3" s="30"/>
      <c r="K3" s="38">
        <v>12</v>
      </c>
      <c r="L3" s="21" t="s">
        <v>26</v>
      </c>
      <c r="M3" s="39" t="s">
        <v>25</v>
      </c>
      <c r="N3" s="37"/>
      <c r="O3" s="38">
        <v>12</v>
      </c>
      <c r="P3" s="21" t="s">
        <v>26</v>
      </c>
      <c r="Q3" s="39" t="s">
        <v>25</v>
      </c>
    </row>
    <row r="4" spans="1:17" ht="12.75" customHeight="1" x14ac:dyDescent="0.2">
      <c r="A4" s="19">
        <v>1922</v>
      </c>
      <c r="B4" s="19">
        <f t="shared" si="0"/>
        <v>95</v>
      </c>
      <c r="C4" s="21" t="s">
        <v>23</v>
      </c>
      <c r="D4" s="21" t="str">
        <f t="shared" si="1"/>
        <v>eko</v>
      </c>
      <c r="E4" s="21">
        <f t="shared" si="2"/>
        <v>95</v>
      </c>
      <c r="F4" s="19">
        <v>1922</v>
      </c>
      <c r="G4" s="19">
        <f t="shared" si="3"/>
        <v>95</v>
      </c>
      <c r="H4" s="21" t="s">
        <v>23</v>
      </c>
      <c r="I4" s="21" t="str">
        <f t="shared" si="4"/>
        <v>eko</v>
      </c>
      <c r="J4" s="30"/>
      <c r="K4" s="38">
        <v>14</v>
      </c>
      <c r="L4" s="21" t="s">
        <v>27</v>
      </c>
      <c r="M4" s="39" t="s">
        <v>25</v>
      </c>
      <c r="N4" s="37"/>
      <c r="O4" s="38">
        <v>14</v>
      </c>
      <c r="P4" s="21" t="s">
        <v>27</v>
      </c>
      <c r="Q4" s="39" t="s">
        <v>25</v>
      </c>
    </row>
    <row r="5" spans="1:17" ht="12.75" customHeight="1" x14ac:dyDescent="0.2">
      <c r="A5" s="19">
        <v>1923</v>
      </c>
      <c r="B5" s="19">
        <f t="shared" si="0"/>
        <v>94</v>
      </c>
      <c r="C5" s="21" t="s">
        <v>23</v>
      </c>
      <c r="D5" s="21" t="str">
        <f t="shared" si="1"/>
        <v>eko</v>
      </c>
      <c r="E5" s="21">
        <f t="shared" si="2"/>
        <v>94</v>
      </c>
      <c r="F5" s="19">
        <v>1923</v>
      </c>
      <c r="G5" s="19">
        <f t="shared" si="3"/>
        <v>94</v>
      </c>
      <c r="H5" s="21" t="s">
        <v>23</v>
      </c>
      <c r="I5" s="21" t="str">
        <f t="shared" si="4"/>
        <v>eko</v>
      </c>
      <c r="J5" s="30"/>
      <c r="K5" s="38">
        <v>16</v>
      </c>
      <c r="L5" s="40" t="s">
        <v>28</v>
      </c>
      <c r="M5" s="39" t="s">
        <v>25</v>
      </c>
      <c r="N5" s="37"/>
      <c r="O5" s="38">
        <v>16</v>
      </c>
      <c r="P5" s="40" t="s">
        <v>28</v>
      </c>
      <c r="Q5" s="39" t="s">
        <v>25</v>
      </c>
    </row>
    <row r="6" spans="1:17" ht="12.75" customHeight="1" x14ac:dyDescent="0.2">
      <c r="A6" s="19">
        <v>1924</v>
      </c>
      <c r="B6" s="19">
        <f t="shared" si="0"/>
        <v>93</v>
      </c>
      <c r="C6" s="21" t="s">
        <v>23</v>
      </c>
      <c r="D6" s="21" t="str">
        <f t="shared" si="1"/>
        <v>eko</v>
      </c>
      <c r="E6" s="21">
        <f t="shared" si="2"/>
        <v>93</v>
      </c>
      <c r="F6" s="19">
        <v>1924</v>
      </c>
      <c r="G6" s="19">
        <f t="shared" si="3"/>
        <v>93</v>
      </c>
      <c r="H6" s="21" t="s">
        <v>23</v>
      </c>
      <c r="I6" s="21" t="str">
        <f t="shared" si="4"/>
        <v>eko</v>
      </c>
      <c r="J6" s="30"/>
      <c r="K6" s="38">
        <v>18</v>
      </c>
      <c r="L6" s="40" t="s">
        <v>29</v>
      </c>
      <c r="M6" s="39" t="s">
        <v>25</v>
      </c>
      <c r="N6" s="37"/>
      <c r="O6" s="38">
        <v>18</v>
      </c>
      <c r="P6" s="40" t="s">
        <v>29</v>
      </c>
      <c r="Q6" s="39" t="s">
        <v>25</v>
      </c>
    </row>
    <row r="7" spans="1:17" ht="12.75" customHeight="1" x14ac:dyDescent="0.2">
      <c r="A7" s="19">
        <v>1925</v>
      </c>
      <c r="B7" s="19">
        <f t="shared" si="0"/>
        <v>92</v>
      </c>
      <c r="C7" s="21" t="s">
        <v>23</v>
      </c>
      <c r="D7" s="21" t="str">
        <f t="shared" si="1"/>
        <v>eko</v>
      </c>
      <c r="E7" s="21">
        <f t="shared" si="2"/>
        <v>92</v>
      </c>
      <c r="F7" s="19">
        <v>1925</v>
      </c>
      <c r="G7" s="19">
        <f t="shared" si="3"/>
        <v>92</v>
      </c>
      <c r="H7" s="21" t="s">
        <v>23</v>
      </c>
      <c r="I7" s="21" t="str">
        <f t="shared" si="4"/>
        <v>eko</v>
      </c>
      <c r="J7" s="30"/>
      <c r="K7" s="38">
        <v>20</v>
      </c>
      <c r="L7" s="40" t="s">
        <v>30</v>
      </c>
      <c r="M7" s="39" t="s">
        <v>25</v>
      </c>
      <c r="N7" s="37"/>
      <c r="O7" s="38">
        <v>20</v>
      </c>
      <c r="P7" s="40" t="s">
        <v>30</v>
      </c>
      <c r="Q7" s="39" t="s">
        <v>25</v>
      </c>
    </row>
    <row r="8" spans="1:17" ht="12.75" customHeight="1" x14ac:dyDescent="0.2">
      <c r="A8" s="19">
        <v>1926</v>
      </c>
      <c r="B8" s="19">
        <f t="shared" si="0"/>
        <v>91</v>
      </c>
      <c r="C8" s="21" t="s">
        <v>23</v>
      </c>
      <c r="D8" s="21" t="str">
        <f t="shared" si="1"/>
        <v>eko</v>
      </c>
      <c r="E8" s="21">
        <f t="shared" si="2"/>
        <v>91</v>
      </c>
      <c r="F8" s="19">
        <v>1926</v>
      </c>
      <c r="G8" s="19">
        <f t="shared" si="3"/>
        <v>91</v>
      </c>
      <c r="H8" s="21" t="s">
        <v>23</v>
      </c>
      <c r="I8" s="21" t="str">
        <f t="shared" si="4"/>
        <v>eko</v>
      </c>
      <c r="J8" s="30"/>
      <c r="K8" s="38">
        <v>35</v>
      </c>
      <c r="L8" s="40" t="s">
        <v>30</v>
      </c>
      <c r="M8" s="39" t="s">
        <v>25</v>
      </c>
      <c r="N8" s="37"/>
      <c r="O8" s="38">
        <v>35</v>
      </c>
      <c r="P8" s="40" t="s">
        <v>30</v>
      </c>
      <c r="Q8" s="39" t="s">
        <v>25</v>
      </c>
    </row>
    <row r="9" spans="1:17" ht="12.75" customHeight="1" x14ac:dyDescent="0.2">
      <c r="A9" s="19">
        <v>1927</v>
      </c>
      <c r="B9" s="19">
        <f t="shared" si="0"/>
        <v>90</v>
      </c>
      <c r="C9" s="21" t="s">
        <v>23</v>
      </c>
      <c r="D9" s="21" t="str">
        <f t="shared" si="1"/>
        <v>eko</v>
      </c>
      <c r="E9" s="21">
        <f t="shared" si="2"/>
        <v>90</v>
      </c>
      <c r="F9" s="19">
        <v>1927</v>
      </c>
      <c r="G9" s="19">
        <f t="shared" si="3"/>
        <v>90</v>
      </c>
      <c r="H9" s="21" t="s">
        <v>23</v>
      </c>
      <c r="I9" s="21" t="str">
        <f t="shared" si="4"/>
        <v>eko</v>
      </c>
      <c r="J9" s="30"/>
      <c r="K9" s="38">
        <v>45</v>
      </c>
      <c r="L9" s="40" t="s">
        <v>30</v>
      </c>
      <c r="M9" s="39" t="s">
        <v>25</v>
      </c>
      <c r="N9" s="37"/>
      <c r="O9" s="38">
        <v>45</v>
      </c>
      <c r="P9" s="40" t="s">
        <v>30</v>
      </c>
      <c r="Q9" s="39" t="s">
        <v>25</v>
      </c>
    </row>
    <row r="10" spans="1:17" ht="12.75" customHeight="1" x14ac:dyDescent="0.2">
      <c r="A10" s="19">
        <v>1928</v>
      </c>
      <c r="B10" s="19">
        <f t="shared" si="0"/>
        <v>89</v>
      </c>
      <c r="C10" s="21" t="s">
        <v>23</v>
      </c>
      <c r="D10" s="21" t="str">
        <f t="shared" si="1"/>
        <v>eko</v>
      </c>
      <c r="E10" s="21">
        <f t="shared" si="2"/>
        <v>89</v>
      </c>
      <c r="F10" s="19">
        <v>1928</v>
      </c>
      <c r="G10" s="19">
        <f t="shared" si="3"/>
        <v>89</v>
      </c>
      <c r="H10" s="21" t="s">
        <v>23</v>
      </c>
      <c r="I10" s="21" t="str">
        <f t="shared" si="4"/>
        <v>eko</v>
      </c>
      <c r="J10" s="30"/>
      <c r="K10" s="38">
        <v>60</v>
      </c>
      <c r="L10" s="21" t="s">
        <v>23</v>
      </c>
      <c r="M10" s="39" t="s">
        <v>25</v>
      </c>
      <c r="N10" s="37"/>
      <c r="O10" s="38">
        <v>60</v>
      </c>
      <c r="P10" s="21" t="s">
        <v>23</v>
      </c>
      <c r="Q10" s="39" t="s">
        <v>25</v>
      </c>
    </row>
    <row r="11" spans="1:17" ht="12.75" customHeight="1" x14ac:dyDescent="0.2">
      <c r="A11" s="19">
        <v>1929</v>
      </c>
      <c r="B11" s="19">
        <f t="shared" si="0"/>
        <v>88</v>
      </c>
      <c r="C11" s="21" t="s">
        <v>23</v>
      </c>
      <c r="D11" s="21" t="str">
        <f t="shared" si="1"/>
        <v>eko</v>
      </c>
      <c r="E11" s="21">
        <f t="shared" si="2"/>
        <v>88</v>
      </c>
      <c r="F11" s="19">
        <v>1929</v>
      </c>
      <c r="G11" s="19">
        <f t="shared" si="3"/>
        <v>88</v>
      </c>
      <c r="H11" s="21" t="s">
        <v>23</v>
      </c>
      <c r="I11" s="21" t="str">
        <f t="shared" si="4"/>
        <v>eko</v>
      </c>
      <c r="J11" s="30"/>
      <c r="K11" s="41">
        <v>100</v>
      </c>
      <c r="L11" s="42" t="s">
        <v>23</v>
      </c>
      <c r="M11" s="43" t="s">
        <v>25</v>
      </c>
      <c r="N11" s="37"/>
      <c r="O11" s="41">
        <v>100</v>
      </c>
      <c r="P11" s="21" t="s">
        <v>23</v>
      </c>
      <c r="Q11" s="43" t="s">
        <v>25</v>
      </c>
    </row>
    <row r="12" spans="1:17" ht="12.75" customHeight="1" x14ac:dyDescent="0.2">
      <c r="A12" s="19">
        <v>1930</v>
      </c>
      <c r="B12" s="19">
        <f t="shared" si="0"/>
        <v>87</v>
      </c>
      <c r="C12" s="21" t="s">
        <v>23</v>
      </c>
      <c r="D12" s="21" t="str">
        <f t="shared" si="1"/>
        <v>eko</v>
      </c>
      <c r="E12" s="21">
        <f t="shared" si="2"/>
        <v>87</v>
      </c>
      <c r="F12" s="19">
        <v>1930</v>
      </c>
      <c r="G12" s="19">
        <f t="shared" si="3"/>
        <v>87</v>
      </c>
      <c r="H12" s="21" t="s">
        <v>23</v>
      </c>
      <c r="I12" s="21" t="str">
        <f t="shared" si="4"/>
        <v>eko</v>
      </c>
      <c r="J12" s="1"/>
      <c r="K12" s="44"/>
      <c r="L12" s="44"/>
      <c r="M12" s="44"/>
      <c r="N12" s="30"/>
      <c r="O12" s="45"/>
      <c r="P12" s="42"/>
      <c r="Q12" s="47"/>
    </row>
    <row r="13" spans="1:17" ht="12.75" customHeight="1" x14ac:dyDescent="0.2">
      <c r="A13" s="19">
        <v>1931</v>
      </c>
      <c r="B13" s="19">
        <f t="shared" si="0"/>
        <v>86</v>
      </c>
      <c r="C13" s="21" t="s">
        <v>23</v>
      </c>
      <c r="D13" s="21" t="str">
        <f t="shared" si="1"/>
        <v>eko</v>
      </c>
      <c r="E13" s="21">
        <f t="shared" si="2"/>
        <v>86</v>
      </c>
      <c r="F13" s="19">
        <v>1931</v>
      </c>
      <c r="G13" s="19">
        <f t="shared" si="3"/>
        <v>86</v>
      </c>
      <c r="H13" s="21" t="s">
        <v>23</v>
      </c>
      <c r="I13" s="21" t="str">
        <f t="shared" si="4"/>
        <v>eko</v>
      </c>
      <c r="J13" s="1"/>
      <c r="K13" s="1"/>
      <c r="L13" s="1"/>
      <c r="M13" s="1"/>
      <c r="N13" s="30"/>
      <c r="O13" s="48"/>
      <c r="P13" s="49"/>
      <c r="Q13" s="47"/>
    </row>
    <row r="14" spans="1:17" ht="12.75" customHeight="1" x14ac:dyDescent="0.2">
      <c r="A14" s="19">
        <v>1932</v>
      </c>
      <c r="B14" s="19">
        <f t="shared" si="0"/>
        <v>85</v>
      </c>
      <c r="C14" s="21" t="s">
        <v>23</v>
      </c>
      <c r="D14" s="21" t="str">
        <f t="shared" si="1"/>
        <v>eko</v>
      </c>
      <c r="E14" s="21">
        <f t="shared" si="2"/>
        <v>85</v>
      </c>
      <c r="F14" s="19">
        <v>1932</v>
      </c>
      <c r="G14" s="19">
        <f t="shared" si="3"/>
        <v>85</v>
      </c>
      <c r="H14" s="21" t="s">
        <v>23</v>
      </c>
      <c r="I14" s="21" t="str">
        <f t="shared" si="4"/>
        <v>eko</v>
      </c>
      <c r="J14" s="1"/>
      <c r="K14" s="1"/>
      <c r="L14" s="1"/>
      <c r="M14" s="1"/>
      <c r="N14" s="30"/>
      <c r="O14" s="50"/>
      <c r="P14" s="51"/>
      <c r="Q14" s="47"/>
    </row>
    <row r="15" spans="1:17" ht="12.75" customHeight="1" x14ac:dyDescent="0.2">
      <c r="A15" s="19">
        <v>1933</v>
      </c>
      <c r="B15" s="19">
        <f t="shared" si="0"/>
        <v>84</v>
      </c>
      <c r="C15" s="21" t="s">
        <v>23</v>
      </c>
      <c r="D15" s="21" t="str">
        <f t="shared" si="1"/>
        <v>eko</v>
      </c>
      <c r="E15" s="21">
        <f t="shared" si="2"/>
        <v>84</v>
      </c>
      <c r="F15" s="19">
        <v>1933</v>
      </c>
      <c r="G15" s="19">
        <f t="shared" si="3"/>
        <v>84</v>
      </c>
      <c r="H15" s="21" t="s">
        <v>23</v>
      </c>
      <c r="I15" s="21" t="str">
        <f t="shared" si="4"/>
        <v>eko</v>
      </c>
      <c r="J15" s="1"/>
      <c r="K15" s="1"/>
      <c r="L15" s="1"/>
      <c r="M15" s="1"/>
      <c r="N15" s="30"/>
      <c r="O15" s="32"/>
      <c r="P15" s="52"/>
      <c r="Q15" s="47"/>
    </row>
    <row r="16" spans="1:17" ht="12.75" customHeight="1" x14ac:dyDescent="0.2">
      <c r="A16" s="19">
        <v>1934</v>
      </c>
      <c r="B16" s="19">
        <f t="shared" si="0"/>
        <v>83</v>
      </c>
      <c r="C16" s="21" t="s">
        <v>23</v>
      </c>
      <c r="D16" s="21" t="str">
        <f t="shared" si="1"/>
        <v>eko</v>
      </c>
      <c r="E16" s="21">
        <f t="shared" si="2"/>
        <v>83</v>
      </c>
      <c r="F16" s="19">
        <v>1934</v>
      </c>
      <c r="G16" s="19">
        <f t="shared" si="3"/>
        <v>83</v>
      </c>
      <c r="H16" s="21" t="s">
        <v>23</v>
      </c>
      <c r="I16" s="21" t="str">
        <f t="shared" si="4"/>
        <v>eko</v>
      </c>
      <c r="J16" s="1"/>
      <c r="K16" s="1"/>
      <c r="L16" s="1"/>
      <c r="M16" s="1"/>
      <c r="N16" s="1"/>
      <c r="O16" s="44"/>
      <c r="P16" s="44"/>
      <c r="Q16" s="44"/>
    </row>
    <row r="17" spans="1:17" ht="12.75" customHeight="1" x14ac:dyDescent="0.2">
      <c r="A17" s="19">
        <v>1935</v>
      </c>
      <c r="B17" s="19">
        <f t="shared" si="0"/>
        <v>82</v>
      </c>
      <c r="C17" s="21" t="s">
        <v>23</v>
      </c>
      <c r="D17" s="21" t="str">
        <f t="shared" si="1"/>
        <v>eko</v>
      </c>
      <c r="E17" s="21">
        <f t="shared" si="2"/>
        <v>82</v>
      </c>
      <c r="F17" s="19">
        <v>1935</v>
      </c>
      <c r="G17" s="19">
        <f t="shared" si="3"/>
        <v>82</v>
      </c>
      <c r="H17" s="21" t="s">
        <v>23</v>
      </c>
      <c r="I17" s="21" t="str">
        <f t="shared" si="4"/>
        <v>eko</v>
      </c>
      <c r="J17" s="1"/>
      <c r="K17" s="1"/>
      <c r="L17" s="1"/>
      <c r="M17" s="1"/>
      <c r="N17" s="1"/>
      <c r="O17" s="1"/>
      <c r="P17" s="1"/>
      <c r="Q17" s="1"/>
    </row>
    <row r="18" spans="1:17" ht="12.75" customHeight="1" x14ac:dyDescent="0.2">
      <c r="A18" s="19">
        <v>1936</v>
      </c>
      <c r="B18" s="19">
        <f t="shared" si="0"/>
        <v>81</v>
      </c>
      <c r="C18" s="21" t="s">
        <v>23</v>
      </c>
      <c r="D18" s="21" t="str">
        <f t="shared" si="1"/>
        <v>eko</v>
      </c>
      <c r="E18" s="21">
        <f t="shared" si="2"/>
        <v>81</v>
      </c>
      <c r="F18" s="19">
        <v>1936</v>
      </c>
      <c r="G18" s="19">
        <f t="shared" si="3"/>
        <v>81</v>
      </c>
      <c r="H18" s="21" t="s">
        <v>23</v>
      </c>
      <c r="I18" s="21" t="str">
        <f t="shared" si="4"/>
        <v>eko</v>
      </c>
      <c r="J18" s="1"/>
      <c r="K18" s="1"/>
      <c r="L18" s="1"/>
      <c r="M18" s="1"/>
      <c r="N18" s="1"/>
      <c r="O18" s="1"/>
      <c r="P18" s="1"/>
      <c r="Q18" s="1"/>
    </row>
    <row r="19" spans="1:17" ht="12.75" customHeight="1" x14ac:dyDescent="0.2">
      <c r="A19" s="19">
        <v>1937</v>
      </c>
      <c r="B19" s="19">
        <f t="shared" si="0"/>
        <v>80</v>
      </c>
      <c r="C19" s="21" t="s">
        <v>23</v>
      </c>
      <c r="D19" s="21" t="str">
        <f t="shared" si="1"/>
        <v>eko</v>
      </c>
      <c r="E19" s="21">
        <f t="shared" si="2"/>
        <v>80</v>
      </c>
      <c r="F19" s="19">
        <v>1937</v>
      </c>
      <c r="G19" s="19">
        <f t="shared" si="3"/>
        <v>80</v>
      </c>
      <c r="H19" s="21" t="s">
        <v>23</v>
      </c>
      <c r="I19" s="21" t="str">
        <f t="shared" si="4"/>
        <v>eko</v>
      </c>
      <c r="J19" s="1"/>
      <c r="K19" s="1"/>
      <c r="L19" s="1"/>
      <c r="M19" s="1"/>
      <c r="N19" s="1"/>
      <c r="O19" s="1"/>
      <c r="P19" s="1"/>
      <c r="Q19" s="1"/>
    </row>
    <row r="20" spans="1:17" ht="12.75" customHeight="1" x14ac:dyDescent="0.2">
      <c r="A20" s="19">
        <v>1938</v>
      </c>
      <c r="B20" s="19">
        <f t="shared" si="0"/>
        <v>79</v>
      </c>
      <c r="C20" s="21" t="s">
        <v>23</v>
      </c>
      <c r="D20" s="21" t="str">
        <f t="shared" si="1"/>
        <v>eko</v>
      </c>
      <c r="E20" s="21">
        <f t="shared" si="2"/>
        <v>79</v>
      </c>
      <c r="F20" s="19">
        <v>1938</v>
      </c>
      <c r="G20" s="19">
        <f t="shared" si="3"/>
        <v>79</v>
      </c>
      <c r="H20" s="21" t="s">
        <v>23</v>
      </c>
      <c r="I20" s="21" t="str">
        <f t="shared" si="4"/>
        <v>eko</v>
      </c>
      <c r="J20" s="1"/>
      <c r="K20" s="1"/>
      <c r="L20" s="1"/>
      <c r="M20" s="1"/>
      <c r="N20" s="1"/>
      <c r="O20" s="1"/>
      <c r="P20" s="1"/>
      <c r="Q20" s="1"/>
    </row>
    <row r="21" spans="1:17" ht="12.75" customHeight="1" x14ac:dyDescent="0.2">
      <c r="A21" s="19">
        <v>1939</v>
      </c>
      <c r="B21" s="19">
        <f t="shared" si="0"/>
        <v>78</v>
      </c>
      <c r="C21" s="21" t="s">
        <v>23</v>
      </c>
      <c r="D21" s="21" t="str">
        <f t="shared" si="1"/>
        <v>eko</v>
      </c>
      <c r="E21" s="21">
        <f t="shared" si="2"/>
        <v>78</v>
      </c>
      <c r="F21" s="19">
        <v>1939</v>
      </c>
      <c r="G21" s="19">
        <f t="shared" si="3"/>
        <v>78</v>
      </c>
      <c r="H21" s="21" t="s">
        <v>23</v>
      </c>
      <c r="I21" s="21" t="str">
        <f t="shared" si="4"/>
        <v>eko</v>
      </c>
      <c r="J21" s="1"/>
      <c r="K21" s="1"/>
      <c r="L21" s="1"/>
      <c r="M21" s="1"/>
      <c r="N21" s="1"/>
      <c r="O21" s="1"/>
      <c r="P21" s="1"/>
      <c r="Q21" s="1"/>
    </row>
    <row r="22" spans="1:17" ht="12.75" customHeight="1" x14ac:dyDescent="0.2">
      <c r="A22" s="19">
        <v>1940</v>
      </c>
      <c r="B22" s="19">
        <f t="shared" si="0"/>
        <v>77</v>
      </c>
      <c r="C22" s="21" t="s">
        <v>23</v>
      </c>
      <c r="D22" s="21" t="str">
        <f t="shared" si="1"/>
        <v>eko</v>
      </c>
      <c r="E22" s="21">
        <f t="shared" si="2"/>
        <v>77</v>
      </c>
      <c r="F22" s="19">
        <v>1940</v>
      </c>
      <c r="G22" s="19">
        <f t="shared" si="3"/>
        <v>77</v>
      </c>
      <c r="H22" s="21" t="s">
        <v>23</v>
      </c>
      <c r="I22" s="21" t="str">
        <f t="shared" si="4"/>
        <v>eko</v>
      </c>
      <c r="J22" s="1"/>
      <c r="K22" s="1"/>
      <c r="L22" s="1"/>
      <c r="M22" s="1"/>
      <c r="N22" s="1"/>
      <c r="O22" s="1"/>
      <c r="P22" s="1"/>
      <c r="Q22" s="1"/>
    </row>
    <row r="23" spans="1:17" ht="12.75" customHeight="1" x14ac:dyDescent="0.2">
      <c r="A23" s="19">
        <v>1941</v>
      </c>
      <c r="B23" s="19">
        <f t="shared" si="0"/>
        <v>76</v>
      </c>
      <c r="C23" s="21" t="s">
        <v>23</v>
      </c>
      <c r="D23" s="21" t="str">
        <f t="shared" si="1"/>
        <v>eko</v>
      </c>
      <c r="E23" s="21">
        <f t="shared" si="2"/>
        <v>76</v>
      </c>
      <c r="F23" s="19">
        <v>1941</v>
      </c>
      <c r="G23" s="19">
        <f t="shared" si="3"/>
        <v>76</v>
      </c>
      <c r="H23" s="21" t="s">
        <v>23</v>
      </c>
      <c r="I23" s="21" t="str">
        <f t="shared" si="4"/>
        <v>eko</v>
      </c>
      <c r="J23" s="1"/>
      <c r="K23" s="1"/>
      <c r="L23" s="1"/>
      <c r="M23" s="1"/>
      <c r="N23" s="1"/>
      <c r="O23" s="1"/>
      <c r="P23" s="1"/>
      <c r="Q23" s="1"/>
    </row>
    <row r="24" spans="1:17" ht="12.75" customHeight="1" x14ac:dyDescent="0.2">
      <c r="A24" s="19">
        <v>1942</v>
      </c>
      <c r="B24" s="19">
        <f t="shared" si="0"/>
        <v>75</v>
      </c>
      <c r="C24" s="21" t="s">
        <v>23</v>
      </c>
      <c r="D24" s="21" t="str">
        <f t="shared" si="1"/>
        <v>eko</v>
      </c>
      <c r="E24" s="21">
        <f t="shared" si="2"/>
        <v>75</v>
      </c>
      <c r="F24" s="19">
        <v>1942</v>
      </c>
      <c r="G24" s="19">
        <f t="shared" si="3"/>
        <v>75</v>
      </c>
      <c r="H24" s="21" t="s">
        <v>23</v>
      </c>
      <c r="I24" s="21" t="str">
        <f t="shared" si="4"/>
        <v>eko</v>
      </c>
      <c r="J24" s="1"/>
      <c r="K24" s="1"/>
      <c r="L24" s="1"/>
      <c r="M24" s="1"/>
      <c r="N24" s="1"/>
      <c r="O24" s="1"/>
      <c r="P24" s="1"/>
      <c r="Q24" s="1"/>
    </row>
    <row r="25" spans="1:17" ht="12.75" customHeight="1" x14ac:dyDescent="0.2">
      <c r="A25" s="19">
        <v>1943</v>
      </c>
      <c r="B25" s="19">
        <f t="shared" si="0"/>
        <v>74</v>
      </c>
      <c r="C25" s="21" t="s">
        <v>23</v>
      </c>
      <c r="D25" s="21" t="str">
        <f t="shared" si="1"/>
        <v>eko</v>
      </c>
      <c r="E25" s="21">
        <f t="shared" si="2"/>
        <v>74</v>
      </c>
      <c r="F25" s="19">
        <v>1943</v>
      </c>
      <c r="G25" s="19">
        <f t="shared" si="3"/>
        <v>74</v>
      </c>
      <c r="H25" s="21" t="s">
        <v>23</v>
      </c>
      <c r="I25" s="21" t="str">
        <f t="shared" si="4"/>
        <v>eko</v>
      </c>
      <c r="J25" s="1"/>
      <c r="K25" s="1"/>
      <c r="L25" s="1"/>
      <c r="M25" s="1"/>
      <c r="N25" s="1"/>
      <c r="O25" s="1"/>
      <c r="P25" s="1"/>
      <c r="Q25" s="1"/>
    </row>
    <row r="26" spans="1:17" ht="12.75" customHeight="1" x14ac:dyDescent="0.2">
      <c r="A26" s="19">
        <v>1944</v>
      </c>
      <c r="B26" s="19">
        <f t="shared" si="0"/>
        <v>73</v>
      </c>
      <c r="C26" s="21" t="s">
        <v>23</v>
      </c>
      <c r="D26" s="21" t="str">
        <f t="shared" si="1"/>
        <v>eko</v>
      </c>
      <c r="E26" s="21">
        <f t="shared" si="2"/>
        <v>73</v>
      </c>
      <c r="F26" s="19">
        <v>1944</v>
      </c>
      <c r="G26" s="19">
        <f t="shared" si="3"/>
        <v>73</v>
      </c>
      <c r="H26" s="21" t="s">
        <v>23</v>
      </c>
      <c r="I26" s="21" t="str">
        <f t="shared" si="4"/>
        <v>eko</v>
      </c>
      <c r="J26" s="1"/>
      <c r="K26" s="1"/>
      <c r="L26" s="1"/>
      <c r="M26" s="1"/>
      <c r="N26" s="1"/>
      <c r="O26" s="1"/>
      <c r="P26" s="1"/>
      <c r="Q26" s="1"/>
    </row>
    <row r="27" spans="1:17" ht="12.75" customHeight="1" x14ac:dyDescent="0.2">
      <c r="A27" s="19">
        <v>1945</v>
      </c>
      <c r="B27" s="19">
        <f t="shared" si="0"/>
        <v>72</v>
      </c>
      <c r="C27" s="21" t="s">
        <v>23</v>
      </c>
      <c r="D27" s="21" t="str">
        <f t="shared" si="1"/>
        <v>eko</v>
      </c>
      <c r="E27" s="21">
        <f t="shared" si="2"/>
        <v>72</v>
      </c>
      <c r="F27" s="19">
        <v>1945</v>
      </c>
      <c r="G27" s="19">
        <f t="shared" si="3"/>
        <v>72</v>
      </c>
      <c r="H27" s="21" t="s">
        <v>23</v>
      </c>
      <c r="I27" s="21" t="str">
        <f t="shared" si="4"/>
        <v>eko</v>
      </c>
      <c r="J27" s="1"/>
      <c r="K27" s="1"/>
      <c r="L27" s="1"/>
      <c r="M27" s="1"/>
      <c r="N27" s="1"/>
      <c r="O27" s="1"/>
      <c r="P27" s="1"/>
      <c r="Q27" s="1"/>
    </row>
    <row r="28" spans="1:17" ht="12.75" customHeight="1" x14ac:dyDescent="0.2">
      <c r="A28" s="19">
        <v>1946</v>
      </c>
      <c r="B28" s="19">
        <f t="shared" si="0"/>
        <v>71</v>
      </c>
      <c r="C28" s="21" t="s">
        <v>23</v>
      </c>
      <c r="D28" s="21" t="str">
        <f t="shared" si="1"/>
        <v>eko</v>
      </c>
      <c r="E28" s="21">
        <f t="shared" si="2"/>
        <v>71</v>
      </c>
      <c r="F28" s="19">
        <v>1946</v>
      </c>
      <c r="G28" s="19">
        <f t="shared" si="3"/>
        <v>71</v>
      </c>
      <c r="H28" s="21" t="s">
        <v>23</v>
      </c>
      <c r="I28" s="21" t="str">
        <f t="shared" si="4"/>
        <v>eko</v>
      </c>
      <c r="J28" s="1"/>
      <c r="K28" s="1"/>
      <c r="L28" s="1"/>
      <c r="M28" s="1"/>
      <c r="N28" s="1"/>
      <c r="O28" s="1"/>
      <c r="P28" s="1"/>
      <c r="Q28" s="1"/>
    </row>
    <row r="29" spans="1:17" ht="12.75" customHeight="1" x14ac:dyDescent="0.2">
      <c r="A29" s="19">
        <v>1947</v>
      </c>
      <c r="B29" s="19">
        <f t="shared" si="0"/>
        <v>70</v>
      </c>
      <c r="C29" s="21" t="s">
        <v>23</v>
      </c>
      <c r="D29" s="21" t="str">
        <f t="shared" si="1"/>
        <v>eko</v>
      </c>
      <c r="E29" s="21">
        <f t="shared" si="2"/>
        <v>70</v>
      </c>
      <c r="F29" s="19">
        <v>1947</v>
      </c>
      <c r="G29" s="19">
        <f t="shared" si="3"/>
        <v>70</v>
      </c>
      <c r="H29" s="21" t="s">
        <v>23</v>
      </c>
      <c r="I29" s="21" t="str">
        <f t="shared" si="4"/>
        <v>eko</v>
      </c>
      <c r="J29" s="1"/>
      <c r="K29" s="1"/>
      <c r="L29" s="1"/>
      <c r="M29" s="1"/>
      <c r="N29" s="1"/>
      <c r="O29" s="1"/>
      <c r="P29" s="1"/>
      <c r="Q29" s="1"/>
    </row>
    <row r="30" spans="1:17" ht="12.75" customHeight="1" x14ac:dyDescent="0.2">
      <c r="A30" s="19">
        <v>1948</v>
      </c>
      <c r="B30" s="19">
        <f t="shared" si="0"/>
        <v>69</v>
      </c>
      <c r="C30" s="21" t="s">
        <v>23</v>
      </c>
      <c r="D30" s="21" t="str">
        <f t="shared" si="1"/>
        <v>eko</v>
      </c>
      <c r="E30" s="21">
        <f t="shared" si="2"/>
        <v>69</v>
      </c>
      <c r="F30" s="19">
        <v>1948</v>
      </c>
      <c r="G30" s="19">
        <f t="shared" si="3"/>
        <v>69</v>
      </c>
      <c r="H30" s="21" t="s">
        <v>23</v>
      </c>
      <c r="I30" s="21" t="str">
        <f t="shared" si="4"/>
        <v>eko</v>
      </c>
      <c r="J30" s="1"/>
      <c r="K30" s="1"/>
      <c r="L30" s="1"/>
      <c r="M30" s="1"/>
      <c r="N30" s="1"/>
      <c r="O30" s="1"/>
      <c r="P30" s="1"/>
      <c r="Q30" s="1"/>
    </row>
    <row r="31" spans="1:17" ht="12.75" customHeight="1" x14ac:dyDescent="0.2">
      <c r="A31" s="19">
        <v>1949</v>
      </c>
      <c r="B31" s="19">
        <f t="shared" si="0"/>
        <v>68</v>
      </c>
      <c r="C31" s="21" t="s">
        <v>23</v>
      </c>
      <c r="D31" s="21" t="str">
        <f t="shared" si="1"/>
        <v>eko</v>
      </c>
      <c r="E31" s="21">
        <f t="shared" si="2"/>
        <v>68</v>
      </c>
      <c r="F31" s="19">
        <v>1949</v>
      </c>
      <c r="G31" s="19">
        <f t="shared" si="3"/>
        <v>68</v>
      </c>
      <c r="H31" s="21" t="s">
        <v>23</v>
      </c>
      <c r="I31" s="21" t="str">
        <f t="shared" si="4"/>
        <v>eko</v>
      </c>
      <c r="J31" s="1"/>
      <c r="K31" s="1"/>
      <c r="L31" s="1"/>
      <c r="M31" s="1"/>
      <c r="N31" s="1"/>
      <c r="O31" s="1"/>
      <c r="P31" s="1"/>
      <c r="Q31" s="1"/>
    </row>
    <row r="32" spans="1:17" ht="12.75" customHeight="1" x14ac:dyDescent="0.2">
      <c r="A32" s="19">
        <v>1950</v>
      </c>
      <c r="B32" s="19">
        <f t="shared" si="0"/>
        <v>67</v>
      </c>
      <c r="C32" s="21" t="s">
        <v>23</v>
      </c>
      <c r="D32" s="21" t="str">
        <f t="shared" si="1"/>
        <v>eko</v>
      </c>
      <c r="E32" s="21">
        <f t="shared" si="2"/>
        <v>67</v>
      </c>
      <c r="F32" s="19">
        <v>1950</v>
      </c>
      <c r="G32" s="19">
        <f t="shared" si="3"/>
        <v>67</v>
      </c>
      <c r="H32" s="21" t="s">
        <v>23</v>
      </c>
      <c r="I32" s="21" t="str">
        <f t="shared" si="4"/>
        <v>eko</v>
      </c>
      <c r="J32" s="1"/>
      <c r="K32" s="1"/>
      <c r="L32" s="1"/>
      <c r="M32" s="1"/>
      <c r="N32" s="1"/>
      <c r="O32" s="1"/>
      <c r="P32" s="1"/>
      <c r="Q32" s="1"/>
    </row>
    <row r="33" spans="1:17" ht="12.75" customHeight="1" x14ac:dyDescent="0.2">
      <c r="A33" s="19">
        <v>1951</v>
      </c>
      <c r="B33" s="19">
        <f t="shared" si="0"/>
        <v>66</v>
      </c>
      <c r="C33" s="21" t="s">
        <v>23</v>
      </c>
      <c r="D33" s="21" t="str">
        <f t="shared" si="1"/>
        <v>eko</v>
      </c>
      <c r="E33" s="21">
        <f t="shared" si="2"/>
        <v>66</v>
      </c>
      <c r="F33" s="19">
        <v>1951</v>
      </c>
      <c r="G33" s="19">
        <f t="shared" si="3"/>
        <v>66</v>
      </c>
      <c r="H33" s="21" t="s">
        <v>23</v>
      </c>
      <c r="I33" s="21" t="str">
        <f t="shared" si="4"/>
        <v>eko</v>
      </c>
      <c r="J33" s="1"/>
      <c r="K33" s="1"/>
      <c r="L33" s="1"/>
      <c r="M33" s="1"/>
      <c r="N33" s="1"/>
      <c r="O33" s="1"/>
      <c r="P33" s="1"/>
      <c r="Q33" s="1"/>
    </row>
    <row r="34" spans="1:17" ht="12.75" customHeight="1" x14ac:dyDescent="0.2">
      <c r="A34" s="19">
        <v>1952</v>
      </c>
      <c r="B34" s="19">
        <f t="shared" si="0"/>
        <v>65</v>
      </c>
      <c r="C34" s="21" t="s">
        <v>31</v>
      </c>
      <c r="D34" s="21" t="str">
        <f t="shared" ref="D34:D65" si="5">VLOOKUP(B34,mag_gr,3)</f>
        <v>eko</v>
      </c>
      <c r="E34" s="21">
        <f t="shared" si="2"/>
        <v>65</v>
      </c>
      <c r="F34" s="19">
        <v>1952</v>
      </c>
      <c r="G34" s="19">
        <f t="shared" si="3"/>
        <v>65</v>
      </c>
      <c r="H34" s="21" t="s">
        <v>31</v>
      </c>
      <c r="I34" s="21" t="str">
        <f t="shared" ref="I34:I65" si="6">VLOOKUP(G34,vag_gr,3)</f>
        <v>eko</v>
      </c>
      <c r="J34" s="1"/>
      <c r="K34" s="1"/>
      <c r="L34" s="1"/>
      <c r="M34" s="1"/>
      <c r="N34" s="1"/>
      <c r="O34" s="1"/>
      <c r="P34" s="1"/>
      <c r="Q34" s="1"/>
    </row>
    <row r="35" spans="1:17" ht="12.75" customHeight="1" x14ac:dyDescent="0.2">
      <c r="A35" s="19">
        <v>1953</v>
      </c>
      <c r="B35" s="19">
        <f t="shared" si="0"/>
        <v>64</v>
      </c>
      <c r="C35" s="21" t="s">
        <v>31</v>
      </c>
      <c r="D35" s="21" t="str">
        <f t="shared" si="5"/>
        <v>eko</v>
      </c>
      <c r="E35" s="21">
        <f t="shared" si="2"/>
        <v>64</v>
      </c>
      <c r="F35" s="19">
        <v>1953</v>
      </c>
      <c r="G35" s="19">
        <f t="shared" si="3"/>
        <v>64</v>
      </c>
      <c r="H35" s="21" t="s">
        <v>31</v>
      </c>
      <c r="I35" s="21" t="str">
        <f t="shared" si="6"/>
        <v>eko</v>
      </c>
      <c r="J35" s="1"/>
      <c r="K35" s="1"/>
      <c r="L35" s="1"/>
      <c r="M35" s="1"/>
      <c r="N35" s="1"/>
      <c r="O35" s="1"/>
      <c r="P35" s="1"/>
      <c r="Q35" s="1"/>
    </row>
    <row r="36" spans="1:17" ht="12.75" customHeight="1" x14ac:dyDescent="0.2">
      <c r="A36" s="19">
        <v>1954</v>
      </c>
      <c r="B36" s="19">
        <f t="shared" si="0"/>
        <v>63</v>
      </c>
      <c r="C36" s="21" t="s">
        <v>31</v>
      </c>
      <c r="D36" s="21" t="str">
        <f t="shared" si="5"/>
        <v>eko</v>
      </c>
      <c r="E36" s="21">
        <f t="shared" si="2"/>
        <v>63</v>
      </c>
      <c r="F36" s="19">
        <v>1954</v>
      </c>
      <c r="G36" s="19">
        <f t="shared" si="3"/>
        <v>63</v>
      </c>
      <c r="H36" s="21" t="s">
        <v>31</v>
      </c>
      <c r="I36" s="21" t="str">
        <f t="shared" si="6"/>
        <v>eko</v>
      </c>
      <c r="J36" s="1"/>
      <c r="K36" s="1"/>
      <c r="L36" s="1"/>
      <c r="M36" s="1"/>
      <c r="N36" s="1"/>
      <c r="O36" s="1"/>
      <c r="P36" s="1"/>
      <c r="Q36" s="1"/>
    </row>
    <row r="37" spans="1:17" ht="12.75" customHeight="1" x14ac:dyDescent="0.2">
      <c r="A37" s="19">
        <v>1955</v>
      </c>
      <c r="B37" s="19">
        <f t="shared" si="0"/>
        <v>62</v>
      </c>
      <c r="C37" s="21" t="s">
        <v>31</v>
      </c>
      <c r="D37" s="21" t="str">
        <f t="shared" si="5"/>
        <v>eko</v>
      </c>
      <c r="E37" s="21">
        <f t="shared" si="2"/>
        <v>62</v>
      </c>
      <c r="F37" s="19">
        <v>1955</v>
      </c>
      <c r="G37" s="19">
        <f t="shared" si="3"/>
        <v>62</v>
      </c>
      <c r="H37" s="21" t="s">
        <v>31</v>
      </c>
      <c r="I37" s="21" t="str">
        <f t="shared" si="6"/>
        <v>eko</v>
      </c>
      <c r="J37" s="1"/>
      <c r="K37" s="1"/>
      <c r="L37" s="1"/>
      <c r="M37" s="1"/>
      <c r="N37" s="1"/>
      <c r="O37" s="1"/>
      <c r="P37" s="1"/>
      <c r="Q37" s="1"/>
    </row>
    <row r="38" spans="1:17" ht="12.75" customHeight="1" x14ac:dyDescent="0.2">
      <c r="A38" s="19">
        <v>1956</v>
      </c>
      <c r="B38" s="19">
        <f t="shared" si="0"/>
        <v>61</v>
      </c>
      <c r="C38" s="21" t="s">
        <v>31</v>
      </c>
      <c r="D38" s="21" t="str">
        <f t="shared" si="5"/>
        <v>eko</v>
      </c>
      <c r="E38" s="21">
        <f t="shared" si="2"/>
        <v>61</v>
      </c>
      <c r="F38" s="19">
        <v>1956</v>
      </c>
      <c r="G38" s="19">
        <f t="shared" si="3"/>
        <v>61</v>
      </c>
      <c r="H38" s="21" t="s">
        <v>31</v>
      </c>
      <c r="I38" s="21" t="str">
        <f t="shared" si="6"/>
        <v>eko</v>
      </c>
      <c r="J38" s="1"/>
      <c r="K38" s="1"/>
      <c r="L38" s="1"/>
      <c r="M38" s="1"/>
      <c r="N38" s="1"/>
      <c r="O38" s="1"/>
      <c r="P38" s="1"/>
      <c r="Q38" s="1"/>
    </row>
    <row r="39" spans="1:17" ht="12.75" customHeight="1" x14ac:dyDescent="0.2">
      <c r="A39" s="19">
        <v>1957</v>
      </c>
      <c r="B39" s="19">
        <f t="shared" si="0"/>
        <v>60</v>
      </c>
      <c r="C39" s="21" t="s">
        <v>31</v>
      </c>
      <c r="D39" s="21" t="str">
        <f t="shared" si="5"/>
        <v>eko</v>
      </c>
      <c r="E39" s="21">
        <f t="shared" si="2"/>
        <v>60</v>
      </c>
      <c r="F39" s="19">
        <v>1957</v>
      </c>
      <c r="G39" s="19">
        <f t="shared" si="3"/>
        <v>60</v>
      </c>
      <c r="H39" s="21" t="s">
        <v>31</v>
      </c>
      <c r="I39" s="21" t="str">
        <f t="shared" si="6"/>
        <v>eko</v>
      </c>
      <c r="J39" s="1"/>
      <c r="K39" s="1"/>
      <c r="L39" s="1"/>
      <c r="M39" s="1"/>
      <c r="N39" s="1"/>
      <c r="O39" s="1"/>
      <c r="P39" s="1"/>
      <c r="Q39" s="1"/>
    </row>
    <row r="40" spans="1:17" ht="12.75" customHeight="1" x14ac:dyDescent="0.2">
      <c r="A40" s="19">
        <v>1958</v>
      </c>
      <c r="B40" s="19">
        <f t="shared" si="0"/>
        <v>59</v>
      </c>
      <c r="C40" s="21" t="s">
        <v>31</v>
      </c>
      <c r="D40" s="21" t="str">
        <f t="shared" si="5"/>
        <v>eko</v>
      </c>
      <c r="E40" s="21">
        <f t="shared" si="2"/>
        <v>59</v>
      </c>
      <c r="F40" s="19">
        <v>1958</v>
      </c>
      <c r="G40" s="19">
        <f t="shared" si="3"/>
        <v>59</v>
      </c>
      <c r="H40" s="21" t="s">
        <v>31</v>
      </c>
      <c r="I40" s="21" t="str">
        <f t="shared" si="6"/>
        <v>eko</v>
      </c>
      <c r="J40" s="1"/>
      <c r="K40" s="1"/>
      <c r="L40" s="1"/>
      <c r="M40" s="1"/>
      <c r="N40" s="1"/>
      <c r="O40" s="1"/>
      <c r="P40" s="1"/>
      <c r="Q40" s="1"/>
    </row>
    <row r="41" spans="1:17" ht="12.75" customHeight="1" x14ac:dyDescent="0.2">
      <c r="A41" s="19">
        <v>1959</v>
      </c>
      <c r="B41" s="19">
        <f t="shared" si="0"/>
        <v>58</v>
      </c>
      <c r="C41" s="21" t="s">
        <v>31</v>
      </c>
      <c r="D41" s="21" t="str">
        <f t="shared" si="5"/>
        <v>eko</v>
      </c>
      <c r="E41" s="21">
        <f t="shared" si="2"/>
        <v>58</v>
      </c>
      <c r="F41" s="19">
        <v>1959</v>
      </c>
      <c r="G41" s="19">
        <f t="shared" si="3"/>
        <v>58</v>
      </c>
      <c r="H41" s="21" t="s">
        <v>31</v>
      </c>
      <c r="I41" s="21" t="str">
        <f t="shared" si="6"/>
        <v>eko</v>
      </c>
      <c r="J41" s="1"/>
      <c r="K41" s="1"/>
      <c r="L41" s="1"/>
      <c r="M41" s="1"/>
      <c r="N41" s="1"/>
      <c r="O41" s="1"/>
      <c r="P41" s="1"/>
      <c r="Q41" s="1"/>
    </row>
    <row r="42" spans="1:17" ht="12.75" customHeight="1" x14ac:dyDescent="0.2">
      <c r="A42" s="19">
        <v>1960</v>
      </c>
      <c r="B42" s="19">
        <f t="shared" si="0"/>
        <v>57</v>
      </c>
      <c r="C42" s="21" t="s">
        <v>31</v>
      </c>
      <c r="D42" s="21" t="str">
        <f t="shared" si="5"/>
        <v>eko</v>
      </c>
      <c r="E42" s="21">
        <f t="shared" si="2"/>
        <v>57</v>
      </c>
      <c r="F42" s="19">
        <v>1960</v>
      </c>
      <c r="G42" s="19">
        <f t="shared" si="3"/>
        <v>57</v>
      </c>
      <c r="H42" s="21" t="s">
        <v>31</v>
      </c>
      <c r="I42" s="21" t="str">
        <f t="shared" si="6"/>
        <v>eko</v>
      </c>
      <c r="J42" s="1"/>
      <c r="K42" s="1"/>
      <c r="L42" s="1"/>
      <c r="M42" s="1"/>
      <c r="N42" s="1"/>
      <c r="O42" s="1"/>
      <c r="P42" s="1"/>
      <c r="Q42" s="1"/>
    </row>
    <row r="43" spans="1:17" ht="12.75" customHeight="1" x14ac:dyDescent="0.2">
      <c r="A43" s="19">
        <v>1961</v>
      </c>
      <c r="B43" s="19">
        <f t="shared" si="0"/>
        <v>56</v>
      </c>
      <c r="C43" s="21" t="s">
        <v>31</v>
      </c>
      <c r="D43" s="21" t="str">
        <f t="shared" si="5"/>
        <v>eko</v>
      </c>
      <c r="E43" s="21">
        <f t="shared" si="2"/>
        <v>56</v>
      </c>
      <c r="F43" s="19">
        <v>1961</v>
      </c>
      <c r="G43" s="19">
        <f t="shared" si="3"/>
        <v>56</v>
      </c>
      <c r="H43" s="21" t="s">
        <v>31</v>
      </c>
      <c r="I43" s="21" t="str">
        <f t="shared" si="6"/>
        <v>eko</v>
      </c>
      <c r="J43" s="1"/>
      <c r="K43" s="1"/>
      <c r="L43" s="1"/>
      <c r="M43" s="1"/>
      <c r="N43" s="1"/>
      <c r="O43" s="1"/>
      <c r="P43" s="1"/>
      <c r="Q43" s="1"/>
    </row>
    <row r="44" spans="1:17" ht="12.75" customHeight="1" x14ac:dyDescent="0.2">
      <c r="A44" s="19">
        <v>1962</v>
      </c>
      <c r="B44" s="19">
        <f t="shared" si="0"/>
        <v>55</v>
      </c>
      <c r="C44" s="21" t="s">
        <v>31</v>
      </c>
      <c r="D44" s="21" t="str">
        <f t="shared" si="5"/>
        <v>eko</v>
      </c>
      <c r="E44" s="21">
        <f t="shared" si="2"/>
        <v>55</v>
      </c>
      <c r="F44" s="19">
        <v>1962</v>
      </c>
      <c r="G44" s="19">
        <f t="shared" si="3"/>
        <v>55</v>
      </c>
      <c r="H44" s="21" t="s">
        <v>31</v>
      </c>
      <c r="I44" s="21" t="str">
        <f t="shared" si="6"/>
        <v>eko</v>
      </c>
      <c r="J44" s="1"/>
      <c r="K44" s="1"/>
      <c r="L44" s="1"/>
      <c r="M44" s="1"/>
      <c r="N44" s="1"/>
      <c r="O44" s="1"/>
      <c r="P44" s="1"/>
      <c r="Q44" s="1"/>
    </row>
    <row r="45" spans="1:17" ht="12.75" customHeight="1" x14ac:dyDescent="0.2">
      <c r="A45" s="19">
        <v>1963</v>
      </c>
      <c r="B45" s="19">
        <f t="shared" si="0"/>
        <v>54</v>
      </c>
      <c r="C45" s="21" t="s">
        <v>31</v>
      </c>
      <c r="D45" s="21" t="str">
        <f t="shared" si="5"/>
        <v>eko</v>
      </c>
      <c r="E45" s="21">
        <f t="shared" si="2"/>
        <v>54</v>
      </c>
      <c r="F45" s="19">
        <v>1963</v>
      </c>
      <c r="G45" s="19">
        <f t="shared" si="3"/>
        <v>54</v>
      </c>
      <c r="H45" s="21" t="s">
        <v>31</v>
      </c>
      <c r="I45" s="21" t="str">
        <f t="shared" si="6"/>
        <v>eko</v>
      </c>
      <c r="J45" s="1"/>
      <c r="K45" s="1"/>
      <c r="L45" s="1"/>
      <c r="M45" s="1"/>
      <c r="N45" s="1"/>
      <c r="O45" s="1"/>
      <c r="P45" s="1"/>
      <c r="Q45" s="1"/>
    </row>
    <row r="46" spans="1:17" ht="12.75" customHeight="1" x14ac:dyDescent="0.2">
      <c r="A46" s="19">
        <v>1964</v>
      </c>
      <c r="B46" s="19">
        <f t="shared" si="0"/>
        <v>53</v>
      </c>
      <c r="C46" s="21" t="s">
        <v>31</v>
      </c>
      <c r="D46" s="21" t="str">
        <f t="shared" si="5"/>
        <v>eko</v>
      </c>
      <c r="E46" s="21">
        <f t="shared" si="2"/>
        <v>53</v>
      </c>
      <c r="F46" s="19">
        <v>1964</v>
      </c>
      <c r="G46" s="19">
        <f t="shared" si="3"/>
        <v>53</v>
      </c>
      <c r="H46" s="21" t="s">
        <v>31</v>
      </c>
      <c r="I46" s="21" t="str">
        <f t="shared" si="6"/>
        <v>eko</v>
      </c>
      <c r="J46" s="1"/>
      <c r="K46" s="1"/>
      <c r="L46" s="1"/>
      <c r="M46" s="1"/>
      <c r="N46" s="1"/>
      <c r="O46" s="1"/>
      <c r="P46" s="1"/>
      <c r="Q46" s="1"/>
    </row>
    <row r="47" spans="1:17" ht="12.75" customHeight="1" x14ac:dyDescent="0.2">
      <c r="A47" s="19">
        <v>1965</v>
      </c>
      <c r="B47" s="19">
        <f t="shared" si="0"/>
        <v>52</v>
      </c>
      <c r="C47" s="21" t="s">
        <v>31</v>
      </c>
      <c r="D47" s="21" t="str">
        <f t="shared" si="5"/>
        <v>eko</v>
      </c>
      <c r="E47" s="21">
        <f t="shared" si="2"/>
        <v>52</v>
      </c>
      <c r="F47" s="19">
        <v>1965</v>
      </c>
      <c r="G47" s="19">
        <f t="shared" si="3"/>
        <v>52</v>
      </c>
      <c r="H47" s="21" t="s">
        <v>31</v>
      </c>
      <c r="I47" s="21" t="str">
        <f t="shared" si="6"/>
        <v>eko</v>
      </c>
      <c r="J47" s="1"/>
      <c r="K47" s="1"/>
      <c r="L47" s="1"/>
      <c r="M47" s="1"/>
      <c r="N47" s="1"/>
      <c r="O47" s="1"/>
      <c r="P47" s="1"/>
      <c r="Q47" s="1"/>
    </row>
    <row r="48" spans="1:17" ht="12.75" customHeight="1" x14ac:dyDescent="0.2">
      <c r="A48" s="19">
        <v>1966</v>
      </c>
      <c r="B48" s="19">
        <f t="shared" si="0"/>
        <v>51</v>
      </c>
      <c r="C48" s="21" t="s">
        <v>31</v>
      </c>
      <c r="D48" s="21" t="str">
        <f t="shared" si="5"/>
        <v>eko</v>
      </c>
      <c r="E48" s="21">
        <f t="shared" si="2"/>
        <v>51</v>
      </c>
      <c r="F48" s="19">
        <v>1966</v>
      </c>
      <c r="G48" s="19">
        <f t="shared" si="3"/>
        <v>51</v>
      </c>
      <c r="H48" s="21" t="s">
        <v>31</v>
      </c>
      <c r="I48" s="21" t="str">
        <f t="shared" si="6"/>
        <v>eko</v>
      </c>
      <c r="J48" s="1"/>
      <c r="K48" s="1"/>
      <c r="L48" s="1"/>
      <c r="M48" s="1"/>
      <c r="N48" s="1"/>
      <c r="O48" s="1"/>
      <c r="P48" s="1"/>
      <c r="Q48" s="1"/>
    </row>
    <row r="49" spans="1:17" ht="12.75" customHeight="1" x14ac:dyDescent="0.2">
      <c r="A49" s="19">
        <v>1967</v>
      </c>
      <c r="B49" s="19">
        <f t="shared" si="0"/>
        <v>50</v>
      </c>
      <c r="C49" s="21" t="s">
        <v>31</v>
      </c>
      <c r="D49" s="21" t="str">
        <f t="shared" si="5"/>
        <v>eko</v>
      </c>
      <c r="E49" s="21">
        <f t="shared" si="2"/>
        <v>50</v>
      </c>
      <c r="F49" s="19">
        <v>1967</v>
      </c>
      <c r="G49" s="19">
        <f t="shared" si="3"/>
        <v>50</v>
      </c>
      <c r="H49" s="21" t="s">
        <v>31</v>
      </c>
      <c r="I49" s="21" t="str">
        <f t="shared" si="6"/>
        <v>eko</v>
      </c>
      <c r="J49" s="1"/>
      <c r="K49" s="1"/>
      <c r="L49" s="1"/>
      <c r="M49" s="1"/>
      <c r="N49" s="1"/>
      <c r="O49" s="1"/>
      <c r="P49" s="1"/>
      <c r="Q49" s="1"/>
    </row>
    <row r="50" spans="1:17" ht="12.75" customHeight="1" x14ac:dyDescent="0.2">
      <c r="A50" s="19">
        <v>1968</v>
      </c>
      <c r="B50" s="19">
        <f t="shared" si="0"/>
        <v>49</v>
      </c>
      <c r="C50" s="21" t="s">
        <v>31</v>
      </c>
      <c r="D50" s="21" t="str">
        <f t="shared" si="5"/>
        <v>eko</v>
      </c>
      <c r="E50" s="21">
        <f t="shared" si="2"/>
        <v>49</v>
      </c>
      <c r="F50" s="19">
        <v>1968</v>
      </c>
      <c r="G50" s="19">
        <f t="shared" si="3"/>
        <v>49</v>
      </c>
      <c r="H50" s="21" t="s">
        <v>31</v>
      </c>
      <c r="I50" s="21" t="str">
        <f t="shared" si="6"/>
        <v>eko</v>
      </c>
      <c r="J50" s="1"/>
      <c r="K50" s="1"/>
      <c r="L50" s="1"/>
      <c r="M50" s="1"/>
      <c r="N50" s="1"/>
      <c r="O50" s="1"/>
      <c r="P50" s="1"/>
      <c r="Q50" s="1"/>
    </row>
    <row r="51" spans="1:17" ht="12.75" customHeight="1" x14ac:dyDescent="0.2">
      <c r="A51" s="19">
        <v>1969</v>
      </c>
      <c r="B51" s="19">
        <f t="shared" si="0"/>
        <v>48</v>
      </c>
      <c r="C51" s="21" t="s">
        <v>31</v>
      </c>
      <c r="D51" s="21" t="str">
        <f t="shared" si="5"/>
        <v>eko</v>
      </c>
      <c r="E51" s="21">
        <f t="shared" si="2"/>
        <v>48</v>
      </c>
      <c r="F51" s="19">
        <v>1969</v>
      </c>
      <c r="G51" s="19">
        <f t="shared" si="3"/>
        <v>48</v>
      </c>
      <c r="H51" s="21" t="s">
        <v>31</v>
      </c>
      <c r="I51" s="21" t="str">
        <f t="shared" si="6"/>
        <v>eko</v>
      </c>
      <c r="J51" s="1"/>
      <c r="K51" s="1"/>
      <c r="L51" s="1"/>
      <c r="M51" s="1"/>
      <c r="N51" s="1"/>
      <c r="O51" s="1"/>
      <c r="P51" s="1"/>
      <c r="Q51" s="1"/>
    </row>
    <row r="52" spans="1:17" ht="12.75" customHeight="1" x14ac:dyDescent="0.2">
      <c r="A52" s="19">
        <v>1970</v>
      </c>
      <c r="B52" s="19">
        <f t="shared" si="0"/>
        <v>47</v>
      </c>
      <c r="C52" s="21" t="s">
        <v>31</v>
      </c>
      <c r="D52" s="21" t="str">
        <f t="shared" si="5"/>
        <v>eko</v>
      </c>
      <c r="E52" s="21">
        <f t="shared" si="2"/>
        <v>47</v>
      </c>
      <c r="F52" s="19">
        <v>1970</v>
      </c>
      <c r="G52" s="19">
        <f t="shared" si="3"/>
        <v>47</v>
      </c>
      <c r="H52" s="21" t="s">
        <v>31</v>
      </c>
      <c r="I52" s="21" t="str">
        <f t="shared" si="6"/>
        <v>eko</v>
      </c>
      <c r="J52" s="1"/>
      <c r="K52" s="1"/>
      <c r="L52" s="1"/>
      <c r="M52" s="1"/>
      <c r="N52" s="1"/>
      <c r="O52" s="1"/>
      <c r="P52" s="1"/>
      <c r="Q52" s="1"/>
    </row>
    <row r="53" spans="1:17" ht="12.75" customHeight="1" x14ac:dyDescent="0.2">
      <c r="A53" s="19">
        <v>1971</v>
      </c>
      <c r="B53" s="19">
        <f t="shared" si="0"/>
        <v>46</v>
      </c>
      <c r="C53" s="21" t="s">
        <v>31</v>
      </c>
      <c r="D53" s="21" t="str">
        <f t="shared" si="5"/>
        <v>eko</v>
      </c>
      <c r="E53" s="21">
        <f t="shared" si="2"/>
        <v>46</v>
      </c>
      <c r="F53" s="19">
        <v>1971</v>
      </c>
      <c r="G53" s="19">
        <f t="shared" si="3"/>
        <v>46</v>
      </c>
      <c r="H53" s="21" t="s">
        <v>31</v>
      </c>
      <c r="I53" s="21" t="str">
        <f t="shared" si="6"/>
        <v>eko</v>
      </c>
      <c r="J53" s="1"/>
      <c r="K53" s="1"/>
      <c r="L53" s="1"/>
      <c r="M53" s="1"/>
      <c r="N53" s="1"/>
      <c r="O53" s="1"/>
      <c r="P53" s="1"/>
      <c r="Q53" s="1"/>
    </row>
    <row r="54" spans="1:17" ht="12.75" customHeight="1" x14ac:dyDescent="0.2">
      <c r="A54" s="19">
        <v>1972</v>
      </c>
      <c r="B54" s="19">
        <f t="shared" si="0"/>
        <v>45</v>
      </c>
      <c r="C54" s="21" t="s">
        <v>31</v>
      </c>
      <c r="D54" s="21" t="str">
        <f t="shared" si="5"/>
        <v>eko</v>
      </c>
      <c r="E54" s="21">
        <f t="shared" si="2"/>
        <v>45</v>
      </c>
      <c r="F54" s="19">
        <v>1972</v>
      </c>
      <c r="G54" s="19">
        <f t="shared" si="3"/>
        <v>45</v>
      </c>
      <c r="H54" s="21" t="s">
        <v>31</v>
      </c>
      <c r="I54" s="21" t="str">
        <f t="shared" si="6"/>
        <v>eko</v>
      </c>
      <c r="J54" s="1"/>
      <c r="K54" s="1"/>
      <c r="L54" s="1"/>
      <c r="M54" s="1"/>
      <c r="N54" s="1"/>
      <c r="O54" s="1"/>
      <c r="P54" s="1"/>
      <c r="Q54" s="1"/>
    </row>
    <row r="55" spans="1:17" ht="12.75" customHeight="1" x14ac:dyDescent="0.2">
      <c r="A55" s="19">
        <v>1973</v>
      </c>
      <c r="B55" s="19">
        <f t="shared" si="0"/>
        <v>44</v>
      </c>
      <c r="C55" s="21" t="s">
        <v>31</v>
      </c>
      <c r="D55" s="21" t="str">
        <f t="shared" si="5"/>
        <v>eko</v>
      </c>
      <c r="E55" s="21">
        <f t="shared" si="2"/>
        <v>44</v>
      </c>
      <c r="F55" s="19">
        <v>1973</v>
      </c>
      <c r="G55" s="19">
        <f t="shared" si="3"/>
        <v>44</v>
      </c>
      <c r="H55" s="21" t="s">
        <v>31</v>
      </c>
      <c r="I55" s="21" t="str">
        <f t="shared" si="6"/>
        <v>eko</v>
      </c>
      <c r="J55" s="1"/>
      <c r="K55" s="1"/>
      <c r="L55" s="1"/>
      <c r="M55" s="1"/>
      <c r="N55" s="1"/>
      <c r="O55" s="1"/>
      <c r="P55" s="1"/>
      <c r="Q55" s="1"/>
    </row>
    <row r="56" spans="1:17" ht="12.75" customHeight="1" x14ac:dyDescent="0.2">
      <c r="A56" s="19">
        <v>1974</v>
      </c>
      <c r="B56" s="19">
        <f t="shared" si="0"/>
        <v>43</v>
      </c>
      <c r="C56" s="21" t="s">
        <v>31</v>
      </c>
      <c r="D56" s="21" t="str">
        <f t="shared" si="5"/>
        <v>eko</v>
      </c>
      <c r="E56" s="21">
        <f t="shared" si="2"/>
        <v>43</v>
      </c>
      <c r="F56" s="19">
        <v>1974</v>
      </c>
      <c r="G56" s="19">
        <f t="shared" si="3"/>
        <v>43</v>
      </c>
      <c r="H56" s="21" t="s">
        <v>31</v>
      </c>
      <c r="I56" s="21" t="str">
        <f t="shared" si="6"/>
        <v>eko</v>
      </c>
      <c r="J56" s="1"/>
      <c r="K56" s="1"/>
      <c r="L56" s="1"/>
      <c r="M56" s="1"/>
      <c r="N56" s="1"/>
      <c r="O56" s="1"/>
      <c r="P56" s="1"/>
      <c r="Q56" s="1"/>
    </row>
    <row r="57" spans="1:17" ht="12.75" customHeight="1" x14ac:dyDescent="0.2">
      <c r="A57" s="19">
        <v>1975</v>
      </c>
      <c r="B57" s="19">
        <f t="shared" si="0"/>
        <v>42</v>
      </c>
      <c r="C57" s="21" t="s">
        <v>31</v>
      </c>
      <c r="D57" s="21" t="str">
        <f t="shared" si="5"/>
        <v>eko</v>
      </c>
      <c r="E57" s="21">
        <f t="shared" si="2"/>
        <v>42</v>
      </c>
      <c r="F57" s="19">
        <v>1975</v>
      </c>
      <c r="G57" s="19">
        <f t="shared" si="3"/>
        <v>42</v>
      </c>
      <c r="H57" s="21" t="s">
        <v>31</v>
      </c>
      <c r="I57" s="21" t="str">
        <f t="shared" si="6"/>
        <v>eko</v>
      </c>
      <c r="J57" s="1"/>
      <c r="K57" s="1"/>
      <c r="L57" s="1"/>
      <c r="M57" s="1"/>
      <c r="N57" s="1"/>
      <c r="O57" s="1"/>
      <c r="P57" s="1"/>
      <c r="Q57" s="1"/>
    </row>
    <row r="58" spans="1:17" ht="12.75" customHeight="1" x14ac:dyDescent="0.2">
      <c r="A58" s="19">
        <v>1976</v>
      </c>
      <c r="B58" s="19">
        <f t="shared" si="0"/>
        <v>41</v>
      </c>
      <c r="C58" s="21" t="s">
        <v>31</v>
      </c>
      <c r="D58" s="21" t="str">
        <f t="shared" si="5"/>
        <v>eko</v>
      </c>
      <c r="E58" s="21">
        <f t="shared" si="2"/>
        <v>41</v>
      </c>
      <c r="F58" s="19">
        <v>1976</v>
      </c>
      <c r="G58" s="19">
        <f t="shared" si="3"/>
        <v>41</v>
      </c>
      <c r="H58" s="21" t="s">
        <v>31</v>
      </c>
      <c r="I58" s="21" t="str">
        <f t="shared" si="6"/>
        <v>eko</v>
      </c>
      <c r="J58" s="1"/>
      <c r="K58" s="1"/>
      <c r="L58" s="1"/>
      <c r="M58" s="1"/>
      <c r="N58" s="1"/>
      <c r="O58" s="1"/>
      <c r="P58" s="1"/>
      <c r="Q58" s="1"/>
    </row>
    <row r="59" spans="1:17" ht="12.75" customHeight="1" x14ac:dyDescent="0.2">
      <c r="A59" s="19">
        <v>1977</v>
      </c>
      <c r="B59" s="19">
        <f t="shared" si="0"/>
        <v>40</v>
      </c>
      <c r="C59" s="21" t="s">
        <v>31</v>
      </c>
      <c r="D59" s="21" t="str">
        <f t="shared" si="5"/>
        <v>eko</v>
      </c>
      <c r="E59" s="21">
        <f t="shared" si="2"/>
        <v>40</v>
      </c>
      <c r="F59" s="19">
        <v>1977</v>
      </c>
      <c r="G59" s="19">
        <f t="shared" si="3"/>
        <v>40</v>
      </c>
      <c r="H59" s="21" t="s">
        <v>31</v>
      </c>
      <c r="I59" s="21" t="str">
        <f t="shared" si="6"/>
        <v>eko</v>
      </c>
      <c r="J59" s="1"/>
      <c r="K59" s="1"/>
      <c r="L59" s="1"/>
      <c r="M59" s="1"/>
      <c r="N59" s="1"/>
      <c r="O59" s="1"/>
      <c r="P59" s="1"/>
      <c r="Q59" s="1"/>
    </row>
    <row r="60" spans="1:17" ht="12.75" customHeight="1" x14ac:dyDescent="0.2">
      <c r="A60" s="19">
        <v>1978</v>
      </c>
      <c r="B60" s="19">
        <f t="shared" si="0"/>
        <v>39</v>
      </c>
      <c r="C60" s="21" t="s">
        <v>31</v>
      </c>
      <c r="D60" s="21" t="str">
        <f t="shared" si="5"/>
        <v>eko</v>
      </c>
      <c r="E60" s="21">
        <f t="shared" si="2"/>
        <v>39</v>
      </c>
      <c r="F60" s="19">
        <v>1978</v>
      </c>
      <c r="G60" s="19">
        <f t="shared" si="3"/>
        <v>39</v>
      </c>
      <c r="H60" s="21" t="s">
        <v>31</v>
      </c>
      <c r="I60" s="21" t="str">
        <f t="shared" si="6"/>
        <v>eko</v>
      </c>
      <c r="J60" s="1"/>
      <c r="K60" s="1"/>
      <c r="L60" s="1"/>
      <c r="M60" s="1"/>
      <c r="N60" s="1"/>
      <c r="O60" s="1"/>
      <c r="P60" s="1"/>
      <c r="Q60" s="1"/>
    </row>
    <row r="61" spans="1:17" ht="12.75" customHeight="1" x14ac:dyDescent="0.2">
      <c r="A61" s="19">
        <v>1979</v>
      </c>
      <c r="B61" s="19">
        <f t="shared" si="0"/>
        <v>38</v>
      </c>
      <c r="C61" s="21" t="s">
        <v>31</v>
      </c>
      <c r="D61" s="21" t="str">
        <f t="shared" si="5"/>
        <v>eko</v>
      </c>
      <c r="E61" s="21">
        <f t="shared" si="2"/>
        <v>38</v>
      </c>
      <c r="F61" s="19">
        <v>1979</v>
      </c>
      <c r="G61" s="19">
        <f t="shared" si="3"/>
        <v>38</v>
      </c>
      <c r="H61" s="21" t="s">
        <v>31</v>
      </c>
      <c r="I61" s="21" t="str">
        <f t="shared" si="6"/>
        <v>eko</v>
      </c>
      <c r="J61" s="1"/>
      <c r="K61" s="1"/>
      <c r="L61" s="1"/>
      <c r="M61" s="1"/>
      <c r="N61" s="1"/>
      <c r="O61" s="1"/>
      <c r="P61" s="1"/>
      <c r="Q61" s="1"/>
    </row>
    <row r="62" spans="1:17" ht="12.75" customHeight="1" x14ac:dyDescent="0.2">
      <c r="A62" s="19">
        <v>1980</v>
      </c>
      <c r="B62" s="19">
        <f t="shared" si="0"/>
        <v>37</v>
      </c>
      <c r="C62" s="21" t="s">
        <v>31</v>
      </c>
      <c r="D62" s="21" t="str">
        <f t="shared" si="5"/>
        <v>eko</v>
      </c>
      <c r="E62" s="21">
        <f t="shared" si="2"/>
        <v>37</v>
      </c>
      <c r="F62" s="19">
        <v>1980</v>
      </c>
      <c r="G62" s="19">
        <f t="shared" si="3"/>
        <v>37</v>
      </c>
      <c r="H62" s="21" t="s">
        <v>31</v>
      </c>
      <c r="I62" s="21" t="str">
        <f t="shared" si="6"/>
        <v>eko</v>
      </c>
      <c r="J62" s="1"/>
      <c r="K62" s="1"/>
      <c r="L62" s="1"/>
      <c r="M62" s="1"/>
      <c r="N62" s="1"/>
      <c r="O62" s="1"/>
      <c r="P62" s="1"/>
      <c r="Q62" s="1"/>
    </row>
    <row r="63" spans="1:17" ht="12.75" customHeight="1" x14ac:dyDescent="0.2">
      <c r="A63" s="19">
        <v>1981</v>
      </c>
      <c r="B63" s="19">
        <f t="shared" si="0"/>
        <v>36</v>
      </c>
      <c r="C63" s="21" t="s">
        <v>31</v>
      </c>
      <c r="D63" s="21" t="str">
        <f t="shared" si="5"/>
        <v>eko</v>
      </c>
      <c r="E63" s="21">
        <f t="shared" si="2"/>
        <v>36</v>
      </c>
      <c r="F63" s="19">
        <v>1981</v>
      </c>
      <c r="G63" s="19">
        <f t="shared" si="3"/>
        <v>36</v>
      </c>
      <c r="H63" s="21" t="s">
        <v>31</v>
      </c>
      <c r="I63" s="21" t="str">
        <f t="shared" si="6"/>
        <v>eko</v>
      </c>
      <c r="J63" s="1"/>
      <c r="K63" s="1"/>
      <c r="L63" s="1"/>
      <c r="M63" s="1"/>
      <c r="N63" s="1"/>
      <c r="O63" s="1"/>
      <c r="P63" s="1"/>
      <c r="Q63" s="1"/>
    </row>
    <row r="64" spans="1:17" ht="12.75" customHeight="1" x14ac:dyDescent="0.2">
      <c r="A64" s="19">
        <v>1982</v>
      </c>
      <c r="B64" s="19">
        <f t="shared" si="0"/>
        <v>35</v>
      </c>
      <c r="C64" s="21" t="s">
        <v>31</v>
      </c>
      <c r="D64" s="21" t="str">
        <f t="shared" si="5"/>
        <v>eko</v>
      </c>
      <c r="E64" s="21">
        <f t="shared" si="2"/>
        <v>35</v>
      </c>
      <c r="F64" s="19">
        <v>1982</v>
      </c>
      <c r="G64" s="19">
        <f t="shared" si="3"/>
        <v>35</v>
      </c>
      <c r="H64" s="21" t="s">
        <v>31</v>
      </c>
      <c r="I64" s="21" t="str">
        <f t="shared" si="6"/>
        <v>eko</v>
      </c>
      <c r="J64" s="1"/>
      <c r="K64" s="1"/>
      <c r="L64" s="1"/>
      <c r="M64" s="1"/>
      <c r="N64" s="1"/>
      <c r="O64" s="1"/>
      <c r="P64" s="1"/>
      <c r="Q64" s="1"/>
    </row>
    <row r="65" spans="1:17" ht="12.75" customHeight="1" x14ac:dyDescent="0.2">
      <c r="A65" s="19">
        <v>1983</v>
      </c>
      <c r="B65" s="19">
        <f t="shared" si="0"/>
        <v>34</v>
      </c>
      <c r="C65" s="21" t="s">
        <v>31</v>
      </c>
      <c r="D65" s="21" t="str">
        <f t="shared" si="5"/>
        <v>eko</v>
      </c>
      <c r="E65" s="21">
        <f t="shared" si="2"/>
        <v>34</v>
      </c>
      <c r="F65" s="19">
        <v>1983</v>
      </c>
      <c r="G65" s="19">
        <f t="shared" si="3"/>
        <v>34</v>
      </c>
      <c r="H65" s="21" t="s">
        <v>31</v>
      </c>
      <c r="I65" s="21" t="str">
        <f t="shared" si="6"/>
        <v>eko</v>
      </c>
      <c r="J65" s="1"/>
      <c r="K65" s="1"/>
      <c r="L65" s="1"/>
      <c r="M65" s="1"/>
      <c r="N65" s="1"/>
      <c r="O65" s="1"/>
      <c r="P65" s="1"/>
      <c r="Q65" s="1"/>
    </row>
    <row r="66" spans="1:17" ht="12.75" customHeight="1" x14ac:dyDescent="0.2">
      <c r="A66" s="19">
        <v>1984</v>
      </c>
      <c r="B66" s="19">
        <f t="shared" si="0"/>
        <v>33</v>
      </c>
      <c r="C66" s="21" t="s">
        <v>31</v>
      </c>
      <c r="D66" s="21" t="str">
        <f t="shared" ref="D66:D92" si="7">VLOOKUP(B66,mag_gr,3)</f>
        <v>eko</v>
      </c>
      <c r="E66" s="21">
        <f t="shared" si="2"/>
        <v>33</v>
      </c>
      <c r="F66" s="19">
        <v>1984</v>
      </c>
      <c r="G66" s="19">
        <f t="shared" si="3"/>
        <v>33</v>
      </c>
      <c r="H66" s="21" t="s">
        <v>31</v>
      </c>
      <c r="I66" s="21" t="str">
        <f t="shared" ref="I66:I92" si="8">VLOOKUP(G66,vag_gr,3)</f>
        <v>eko</v>
      </c>
      <c r="J66" s="1"/>
      <c r="K66" s="1"/>
      <c r="L66" s="1"/>
      <c r="M66" s="1"/>
      <c r="N66" s="1"/>
      <c r="O66" s="1"/>
      <c r="P66" s="1"/>
      <c r="Q66" s="1"/>
    </row>
    <row r="67" spans="1:17" ht="12.75" customHeight="1" x14ac:dyDescent="0.2">
      <c r="A67" s="19">
        <v>1985</v>
      </c>
      <c r="B67" s="19">
        <f t="shared" si="0"/>
        <v>32</v>
      </c>
      <c r="C67" s="21" t="s">
        <v>31</v>
      </c>
      <c r="D67" s="21" t="str">
        <f t="shared" si="7"/>
        <v>eko</v>
      </c>
      <c r="E67" s="21">
        <f t="shared" si="2"/>
        <v>32</v>
      </c>
      <c r="F67" s="19">
        <v>1985</v>
      </c>
      <c r="G67" s="19">
        <f t="shared" si="3"/>
        <v>32</v>
      </c>
      <c r="H67" s="21" t="s">
        <v>31</v>
      </c>
      <c r="I67" s="21" t="str">
        <f t="shared" si="8"/>
        <v>eko</v>
      </c>
      <c r="J67" s="1"/>
      <c r="K67" s="1"/>
      <c r="L67" s="1"/>
      <c r="M67" s="1"/>
      <c r="N67" s="1"/>
      <c r="O67" s="1"/>
      <c r="P67" s="1"/>
      <c r="Q67" s="1"/>
    </row>
    <row r="68" spans="1:17" ht="12.75" customHeight="1" x14ac:dyDescent="0.2">
      <c r="A68" s="19">
        <v>1986</v>
      </c>
      <c r="B68" s="19">
        <f t="shared" si="0"/>
        <v>31</v>
      </c>
      <c r="C68" s="21" t="s">
        <v>31</v>
      </c>
      <c r="D68" s="21" t="str">
        <f t="shared" si="7"/>
        <v>eko</v>
      </c>
      <c r="E68" s="21">
        <f t="shared" si="2"/>
        <v>31</v>
      </c>
      <c r="F68" s="19">
        <v>1986</v>
      </c>
      <c r="G68" s="19">
        <f t="shared" si="3"/>
        <v>31</v>
      </c>
      <c r="H68" s="21" t="s">
        <v>31</v>
      </c>
      <c r="I68" s="21" t="str">
        <f t="shared" si="8"/>
        <v>eko</v>
      </c>
      <c r="J68" s="1"/>
      <c r="K68" s="1"/>
      <c r="L68" s="1"/>
      <c r="M68" s="1"/>
      <c r="N68" s="1"/>
      <c r="O68" s="1"/>
      <c r="P68" s="1"/>
      <c r="Q68" s="1"/>
    </row>
    <row r="69" spans="1:17" ht="12.75" customHeight="1" x14ac:dyDescent="0.2">
      <c r="A69" s="19">
        <v>1987</v>
      </c>
      <c r="B69" s="19">
        <f t="shared" si="0"/>
        <v>30</v>
      </c>
      <c r="C69" s="21" t="s">
        <v>31</v>
      </c>
      <c r="D69" s="21" t="str">
        <f t="shared" si="7"/>
        <v>eko</v>
      </c>
      <c r="E69" s="21">
        <f t="shared" si="2"/>
        <v>30</v>
      </c>
      <c r="F69" s="19">
        <v>1987</v>
      </c>
      <c r="G69" s="19">
        <f t="shared" si="3"/>
        <v>30</v>
      </c>
      <c r="H69" s="21" t="s">
        <v>31</v>
      </c>
      <c r="I69" s="21" t="str">
        <f t="shared" si="8"/>
        <v>eko</v>
      </c>
      <c r="J69" s="1"/>
      <c r="K69" s="1"/>
      <c r="L69" s="1"/>
      <c r="M69" s="1"/>
      <c r="N69" s="1"/>
      <c r="O69" s="1"/>
      <c r="P69" s="1"/>
      <c r="Q69" s="1"/>
    </row>
    <row r="70" spans="1:17" ht="12.75" customHeight="1" x14ac:dyDescent="0.2">
      <c r="A70" s="19">
        <v>1988</v>
      </c>
      <c r="B70" s="19">
        <f t="shared" si="0"/>
        <v>29</v>
      </c>
      <c r="C70" s="21" t="s">
        <v>31</v>
      </c>
      <c r="D70" s="21" t="str">
        <f t="shared" si="7"/>
        <v>eko</v>
      </c>
      <c r="E70" s="21">
        <f t="shared" si="2"/>
        <v>29</v>
      </c>
      <c r="F70" s="19">
        <v>1988</v>
      </c>
      <c r="G70" s="19">
        <f t="shared" si="3"/>
        <v>29</v>
      </c>
      <c r="H70" s="21" t="s">
        <v>31</v>
      </c>
      <c r="I70" s="21" t="str">
        <f t="shared" si="8"/>
        <v>eko</v>
      </c>
      <c r="J70" s="1"/>
      <c r="K70" s="1"/>
      <c r="L70" s="1"/>
      <c r="M70" s="1"/>
      <c r="N70" s="1"/>
      <c r="O70" s="1"/>
      <c r="P70" s="1"/>
      <c r="Q70" s="1"/>
    </row>
    <row r="71" spans="1:17" ht="12.75" customHeight="1" x14ac:dyDescent="0.2">
      <c r="A71" s="19">
        <v>1989</v>
      </c>
      <c r="B71" s="19">
        <f t="shared" si="0"/>
        <v>28</v>
      </c>
      <c r="C71" s="21" t="s">
        <v>31</v>
      </c>
      <c r="D71" s="21" t="str">
        <f t="shared" si="7"/>
        <v>eko</v>
      </c>
      <c r="E71" s="21">
        <f t="shared" si="2"/>
        <v>28</v>
      </c>
      <c r="F71" s="19">
        <v>1989</v>
      </c>
      <c r="G71" s="19">
        <f t="shared" si="3"/>
        <v>28</v>
      </c>
      <c r="H71" s="21" t="s">
        <v>31</v>
      </c>
      <c r="I71" s="21" t="str">
        <f t="shared" si="8"/>
        <v>eko</v>
      </c>
      <c r="J71" s="1"/>
      <c r="K71" s="1"/>
      <c r="L71" s="1"/>
      <c r="M71" s="1"/>
      <c r="N71" s="1"/>
      <c r="O71" s="1"/>
      <c r="P71" s="1"/>
      <c r="Q71" s="1"/>
    </row>
    <row r="72" spans="1:17" ht="12.75" customHeight="1" x14ac:dyDescent="0.2">
      <c r="A72" s="19">
        <v>1990</v>
      </c>
      <c r="B72" s="19">
        <f t="shared" si="0"/>
        <v>27</v>
      </c>
      <c r="C72" s="21" t="s">
        <v>31</v>
      </c>
      <c r="D72" s="21" t="str">
        <f t="shared" si="7"/>
        <v>eko</v>
      </c>
      <c r="E72" s="21">
        <f t="shared" si="2"/>
        <v>27</v>
      </c>
      <c r="F72" s="19">
        <v>1990</v>
      </c>
      <c r="G72" s="19">
        <f t="shared" si="3"/>
        <v>27</v>
      </c>
      <c r="H72" s="21" t="s">
        <v>31</v>
      </c>
      <c r="I72" s="21" t="str">
        <f t="shared" si="8"/>
        <v>eko</v>
      </c>
      <c r="J72" s="1"/>
      <c r="K72" s="1"/>
      <c r="L72" s="1"/>
      <c r="M72" s="1"/>
      <c r="N72" s="1"/>
      <c r="O72" s="1"/>
      <c r="P72" s="1"/>
      <c r="Q72" s="1"/>
    </row>
    <row r="73" spans="1:17" ht="12.75" customHeight="1" x14ac:dyDescent="0.2">
      <c r="A73" s="19">
        <v>1991</v>
      </c>
      <c r="B73" s="19">
        <f t="shared" si="0"/>
        <v>26</v>
      </c>
      <c r="C73" s="21" t="s">
        <v>31</v>
      </c>
      <c r="D73" s="21" t="str">
        <f t="shared" si="7"/>
        <v>eko</v>
      </c>
      <c r="E73" s="21">
        <f t="shared" si="2"/>
        <v>26</v>
      </c>
      <c r="F73" s="19">
        <v>1991</v>
      </c>
      <c r="G73" s="19">
        <f t="shared" si="3"/>
        <v>26</v>
      </c>
      <c r="H73" s="21" t="s">
        <v>31</v>
      </c>
      <c r="I73" s="21" t="str">
        <f t="shared" si="8"/>
        <v>eko</v>
      </c>
      <c r="J73" s="1"/>
      <c r="K73" s="1"/>
      <c r="L73" s="1"/>
      <c r="M73" s="1"/>
      <c r="N73" s="1"/>
      <c r="O73" s="1"/>
      <c r="P73" s="1"/>
      <c r="Q73" s="1"/>
    </row>
    <row r="74" spans="1:17" ht="12.75" customHeight="1" x14ac:dyDescent="0.2">
      <c r="A74" s="19">
        <v>1992</v>
      </c>
      <c r="B74" s="19">
        <f t="shared" si="0"/>
        <v>25</v>
      </c>
      <c r="C74" s="21" t="str">
        <f t="shared" ref="C74:C92" si="9">VLOOKUP(B74,mag_gr,2,2)</f>
        <v>s</v>
      </c>
      <c r="D74" s="21" t="str">
        <f t="shared" si="7"/>
        <v>eko</v>
      </c>
      <c r="E74" s="21">
        <f t="shared" si="2"/>
        <v>25</v>
      </c>
      <c r="F74" s="19">
        <v>1992</v>
      </c>
      <c r="G74" s="19">
        <f t="shared" si="3"/>
        <v>25</v>
      </c>
      <c r="H74" s="21" t="str">
        <f t="shared" ref="H74:H92" si="10">VLOOKUP(G74,mag_gr,2,2)</f>
        <v>s</v>
      </c>
      <c r="I74" s="21" t="str">
        <f t="shared" si="8"/>
        <v>eko</v>
      </c>
      <c r="J74" s="1"/>
      <c r="K74" s="1"/>
      <c r="L74" s="1"/>
      <c r="M74" s="1"/>
      <c r="N74" s="1"/>
      <c r="O74" s="1"/>
      <c r="P74" s="1"/>
      <c r="Q74" s="1"/>
    </row>
    <row r="75" spans="1:17" ht="12.75" customHeight="1" x14ac:dyDescent="0.2">
      <c r="A75" s="19">
        <v>1993</v>
      </c>
      <c r="B75" s="19">
        <f t="shared" si="0"/>
        <v>24</v>
      </c>
      <c r="C75" s="21" t="str">
        <f t="shared" si="9"/>
        <v>s</v>
      </c>
      <c r="D75" s="21" t="str">
        <f t="shared" si="7"/>
        <v>eko</v>
      </c>
      <c r="E75" s="21">
        <f t="shared" si="2"/>
        <v>24</v>
      </c>
      <c r="F75" s="19">
        <v>1993</v>
      </c>
      <c r="G75" s="19">
        <f t="shared" si="3"/>
        <v>24</v>
      </c>
      <c r="H75" s="21" t="str">
        <f t="shared" si="10"/>
        <v>s</v>
      </c>
      <c r="I75" s="21" t="str">
        <f t="shared" si="8"/>
        <v>eko</v>
      </c>
      <c r="J75" s="1"/>
      <c r="K75" s="1"/>
      <c r="L75" s="1"/>
      <c r="M75" s="1"/>
      <c r="N75" s="1"/>
      <c r="O75" s="1"/>
      <c r="P75" s="1"/>
      <c r="Q75" s="1"/>
    </row>
    <row r="76" spans="1:17" ht="12.75" customHeight="1" x14ac:dyDescent="0.2">
      <c r="A76" s="19">
        <v>1994</v>
      </c>
      <c r="B76" s="19">
        <f t="shared" si="0"/>
        <v>23</v>
      </c>
      <c r="C76" s="21" t="str">
        <f t="shared" si="9"/>
        <v>s</v>
      </c>
      <c r="D76" s="21" t="str">
        <f t="shared" si="7"/>
        <v>eko</v>
      </c>
      <c r="E76" s="21">
        <f t="shared" si="2"/>
        <v>23</v>
      </c>
      <c r="F76" s="19">
        <v>1994</v>
      </c>
      <c r="G76" s="19">
        <f t="shared" si="3"/>
        <v>23</v>
      </c>
      <c r="H76" s="21" t="str">
        <f t="shared" si="10"/>
        <v>s</v>
      </c>
      <c r="I76" s="21" t="str">
        <f t="shared" si="8"/>
        <v>eko</v>
      </c>
      <c r="J76" s="1"/>
      <c r="K76" s="1"/>
      <c r="L76" s="1"/>
      <c r="M76" s="1"/>
      <c r="N76" s="1"/>
      <c r="O76" s="1"/>
      <c r="P76" s="1"/>
      <c r="Q76" s="1"/>
    </row>
    <row r="77" spans="1:17" ht="12.75" customHeight="1" x14ac:dyDescent="0.2">
      <c r="A77" s="19">
        <v>1995</v>
      </c>
      <c r="B77" s="19">
        <f t="shared" si="0"/>
        <v>22</v>
      </c>
      <c r="C77" s="21" t="str">
        <f t="shared" si="9"/>
        <v>s</v>
      </c>
      <c r="D77" s="21" t="str">
        <f t="shared" si="7"/>
        <v>eko</v>
      </c>
      <c r="E77" s="21">
        <f t="shared" si="2"/>
        <v>22</v>
      </c>
      <c r="F77" s="19">
        <v>1995</v>
      </c>
      <c r="G77" s="19">
        <f t="shared" si="3"/>
        <v>22</v>
      </c>
      <c r="H77" s="21" t="str">
        <f t="shared" si="10"/>
        <v>s</v>
      </c>
      <c r="I77" s="21" t="str">
        <f t="shared" si="8"/>
        <v>eko</v>
      </c>
      <c r="J77" s="1"/>
      <c r="K77" s="1"/>
      <c r="L77" s="1"/>
      <c r="M77" s="1"/>
      <c r="N77" s="1"/>
      <c r="O77" s="1"/>
      <c r="P77" s="1"/>
      <c r="Q77" s="1"/>
    </row>
    <row r="78" spans="1:17" ht="12.75" customHeight="1" x14ac:dyDescent="0.2">
      <c r="A78" s="19">
        <v>1996</v>
      </c>
      <c r="B78" s="19">
        <f t="shared" si="0"/>
        <v>21</v>
      </c>
      <c r="C78" s="21" t="str">
        <f t="shared" si="9"/>
        <v>s</v>
      </c>
      <c r="D78" s="21" t="str">
        <f t="shared" si="7"/>
        <v>eko</v>
      </c>
      <c r="E78" s="21">
        <f t="shared" si="2"/>
        <v>21</v>
      </c>
      <c r="F78" s="19">
        <v>1996</v>
      </c>
      <c r="G78" s="19">
        <f t="shared" si="3"/>
        <v>21</v>
      </c>
      <c r="H78" s="21" t="str">
        <f t="shared" si="10"/>
        <v>s</v>
      </c>
      <c r="I78" s="21" t="str">
        <f t="shared" si="8"/>
        <v>eko</v>
      </c>
      <c r="J78" s="1"/>
      <c r="K78" s="1"/>
      <c r="L78" s="1"/>
      <c r="M78" s="1"/>
      <c r="N78" s="1"/>
      <c r="O78" s="1"/>
      <c r="P78" s="1"/>
      <c r="Q78" s="1"/>
    </row>
    <row r="79" spans="1:17" ht="12.75" customHeight="1" x14ac:dyDescent="0.2">
      <c r="A79" s="19">
        <v>1997</v>
      </c>
      <c r="B79" s="19">
        <f t="shared" si="0"/>
        <v>20</v>
      </c>
      <c r="C79" s="21" t="str">
        <f t="shared" si="9"/>
        <v>s</v>
      </c>
      <c r="D79" s="21" t="str">
        <f t="shared" si="7"/>
        <v>eko</v>
      </c>
      <c r="E79" s="21">
        <f t="shared" si="2"/>
        <v>20</v>
      </c>
      <c r="F79" s="19">
        <v>1997</v>
      </c>
      <c r="G79" s="19">
        <f t="shared" si="3"/>
        <v>20</v>
      </c>
      <c r="H79" s="21" t="str">
        <f t="shared" si="10"/>
        <v>s</v>
      </c>
      <c r="I79" s="21" t="str">
        <f t="shared" si="8"/>
        <v>eko</v>
      </c>
      <c r="J79" s="1"/>
      <c r="K79" s="1"/>
      <c r="L79" s="1"/>
      <c r="M79" s="1"/>
      <c r="N79" s="1"/>
      <c r="O79" s="1"/>
      <c r="P79" s="1"/>
      <c r="Q79" s="1"/>
    </row>
    <row r="80" spans="1:17" ht="12.75" customHeight="1" x14ac:dyDescent="0.2">
      <c r="A80" s="19">
        <v>1998</v>
      </c>
      <c r="B80" s="19">
        <f t="shared" si="0"/>
        <v>19</v>
      </c>
      <c r="C80" s="21" t="str">
        <f t="shared" si="9"/>
        <v>92-93</v>
      </c>
      <c r="D80" s="21" t="str">
        <f t="shared" si="7"/>
        <v>eko</v>
      </c>
      <c r="E80" s="21">
        <f t="shared" si="2"/>
        <v>19</v>
      </c>
      <c r="F80" s="19">
        <v>1998</v>
      </c>
      <c r="G80" s="19">
        <f t="shared" si="3"/>
        <v>19</v>
      </c>
      <c r="H80" s="21" t="str">
        <f t="shared" si="10"/>
        <v>92-93</v>
      </c>
      <c r="I80" s="21" t="str">
        <f t="shared" si="8"/>
        <v>eko</v>
      </c>
      <c r="J80" s="1"/>
      <c r="K80" s="1"/>
      <c r="L80" s="1"/>
      <c r="M80" s="1"/>
      <c r="N80" s="1"/>
      <c r="O80" s="1"/>
      <c r="P80" s="1"/>
      <c r="Q80" s="1"/>
    </row>
    <row r="81" spans="1:17" ht="12.75" customHeight="1" x14ac:dyDescent="0.2">
      <c r="A81" s="19">
        <v>1999</v>
      </c>
      <c r="B81" s="19">
        <f t="shared" si="0"/>
        <v>18</v>
      </c>
      <c r="C81" s="21" t="str">
        <f t="shared" si="9"/>
        <v>92-93</v>
      </c>
      <c r="D81" s="21" t="str">
        <f t="shared" si="7"/>
        <v>eko</v>
      </c>
      <c r="E81" s="21">
        <f t="shared" si="2"/>
        <v>18</v>
      </c>
      <c r="F81" s="19">
        <v>1999</v>
      </c>
      <c r="G81" s="19">
        <f t="shared" si="3"/>
        <v>18</v>
      </c>
      <c r="H81" s="21" t="str">
        <f t="shared" si="10"/>
        <v>92-93</v>
      </c>
      <c r="I81" s="21" t="str">
        <f t="shared" si="8"/>
        <v>eko</v>
      </c>
      <c r="J81" s="1"/>
      <c r="K81" s="1"/>
      <c r="L81" s="1"/>
      <c r="M81" s="1"/>
      <c r="N81" s="1"/>
      <c r="O81" s="1"/>
      <c r="P81" s="1"/>
      <c r="Q81" s="1"/>
    </row>
    <row r="82" spans="1:17" ht="12.75" customHeight="1" x14ac:dyDescent="0.2">
      <c r="A82" s="19">
        <v>2000</v>
      </c>
      <c r="B82" s="19">
        <f t="shared" si="0"/>
        <v>17</v>
      </c>
      <c r="C82" s="21" t="str">
        <f t="shared" si="9"/>
        <v>94-95</v>
      </c>
      <c r="D82" s="21" t="str">
        <f t="shared" si="7"/>
        <v>eko</v>
      </c>
      <c r="E82" s="21">
        <f t="shared" si="2"/>
        <v>17</v>
      </c>
      <c r="F82" s="19">
        <v>2000</v>
      </c>
      <c r="G82" s="19">
        <f t="shared" si="3"/>
        <v>17</v>
      </c>
      <c r="H82" s="21" t="str">
        <f t="shared" si="10"/>
        <v>94-95</v>
      </c>
      <c r="I82" s="21" t="str">
        <f t="shared" si="8"/>
        <v>eko</v>
      </c>
      <c r="J82" s="1"/>
      <c r="K82" s="1"/>
      <c r="L82" s="1"/>
      <c r="M82" s="1"/>
      <c r="N82" s="1"/>
      <c r="O82" s="1"/>
      <c r="P82" s="1"/>
      <c r="Q82" s="1"/>
    </row>
    <row r="83" spans="1:17" ht="12.75" customHeight="1" x14ac:dyDescent="0.2">
      <c r="A83" s="19">
        <v>2001</v>
      </c>
      <c r="B83" s="19">
        <f t="shared" si="0"/>
        <v>16</v>
      </c>
      <c r="C83" s="21" t="str">
        <f t="shared" si="9"/>
        <v>94-95</v>
      </c>
      <c r="D83" s="21" t="str">
        <f t="shared" si="7"/>
        <v>eko</v>
      </c>
      <c r="E83" s="21">
        <f t="shared" si="2"/>
        <v>16</v>
      </c>
      <c r="F83" s="19">
        <v>2001</v>
      </c>
      <c r="G83" s="19">
        <f t="shared" si="3"/>
        <v>16</v>
      </c>
      <c r="H83" s="21" t="str">
        <f t="shared" si="10"/>
        <v>94-95</v>
      </c>
      <c r="I83" s="21" t="str">
        <f t="shared" si="8"/>
        <v>eko</v>
      </c>
      <c r="J83" s="1"/>
      <c r="K83" s="1"/>
      <c r="L83" s="1"/>
      <c r="M83" s="1"/>
      <c r="N83" s="1"/>
      <c r="O83" s="1"/>
      <c r="P83" s="1"/>
      <c r="Q83" s="1"/>
    </row>
    <row r="84" spans="1:17" ht="12.75" customHeight="1" x14ac:dyDescent="0.2">
      <c r="A84" s="19">
        <v>2002</v>
      </c>
      <c r="B84" s="19">
        <f t="shared" si="0"/>
        <v>15</v>
      </c>
      <c r="C84" s="21" t="str">
        <f t="shared" si="9"/>
        <v>96-97</v>
      </c>
      <c r="D84" s="21" t="str">
        <f t="shared" si="7"/>
        <v>eko</v>
      </c>
      <c r="E84" s="21">
        <f t="shared" si="2"/>
        <v>15</v>
      </c>
      <c r="F84" s="19">
        <v>2002</v>
      </c>
      <c r="G84" s="19">
        <f t="shared" si="3"/>
        <v>15</v>
      </c>
      <c r="H84" s="21" t="str">
        <f t="shared" si="10"/>
        <v>96-97</v>
      </c>
      <c r="I84" s="21" t="str">
        <f t="shared" si="8"/>
        <v>eko</v>
      </c>
      <c r="J84" s="1"/>
      <c r="K84" s="1"/>
      <c r="L84" s="1"/>
      <c r="M84" s="1"/>
      <c r="N84" s="1"/>
      <c r="O84" s="1"/>
      <c r="P84" s="1"/>
      <c r="Q84" s="1"/>
    </row>
    <row r="85" spans="1:17" ht="12.75" customHeight="1" x14ac:dyDescent="0.2">
      <c r="A85" s="19">
        <v>2003</v>
      </c>
      <c r="B85" s="19">
        <f t="shared" si="0"/>
        <v>14</v>
      </c>
      <c r="C85" s="21" t="str">
        <f t="shared" si="9"/>
        <v>96-97</v>
      </c>
      <c r="D85" s="21" t="str">
        <f t="shared" si="7"/>
        <v>eko</v>
      </c>
      <c r="E85" s="21">
        <f t="shared" si="2"/>
        <v>14</v>
      </c>
      <c r="F85" s="19">
        <v>2003</v>
      </c>
      <c r="G85" s="19">
        <f t="shared" si="3"/>
        <v>14</v>
      </c>
      <c r="H85" s="21" t="str">
        <f t="shared" si="10"/>
        <v>96-97</v>
      </c>
      <c r="I85" s="21" t="str">
        <f t="shared" si="8"/>
        <v>eko</v>
      </c>
      <c r="J85" s="1"/>
      <c r="K85" s="1"/>
      <c r="L85" s="1"/>
      <c r="M85" s="1"/>
      <c r="N85" s="1"/>
      <c r="O85" s="1"/>
      <c r="P85" s="1"/>
      <c r="Q85" s="1"/>
    </row>
    <row r="86" spans="1:17" ht="12.75" customHeight="1" x14ac:dyDescent="0.2">
      <c r="A86" s="19">
        <v>2004</v>
      </c>
      <c r="B86" s="19">
        <f t="shared" si="0"/>
        <v>13</v>
      </c>
      <c r="C86" s="21" t="str">
        <f t="shared" si="9"/>
        <v>98-99</v>
      </c>
      <c r="D86" s="21" t="str">
        <f t="shared" si="7"/>
        <v>eko</v>
      </c>
      <c r="E86" s="21">
        <f t="shared" si="2"/>
        <v>13</v>
      </c>
      <c r="F86" s="19">
        <v>2004</v>
      </c>
      <c r="G86" s="19">
        <f t="shared" si="3"/>
        <v>13</v>
      </c>
      <c r="H86" s="21" t="str">
        <f t="shared" si="10"/>
        <v>98-99</v>
      </c>
      <c r="I86" s="21" t="str">
        <f t="shared" si="8"/>
        <v>eko</v>
      </c>
      <c r="J86" s="1"/>
      <c r="K86" s="1"/>
      <c r="L86" s="1"/>
      <c r="M86" s="1"/>
      <c r="N86" s="1"/>
      <c r="O86" s="1"/>
      <c r="P86" s="1"/>
      <c r="Q86" s="1"/>
    </row>
    <row r="87" spans="1:17" ht="12.75" customHeight="1" x14ac:dyDescent="0.2">
      <c r="A87" s="19">
        <v>2005</v>
      </c>
      <c r="B87" s="19">
        <f t="shared" si="0"/>
        <v>12</v>
      </c>
      <c r="C87" s="21" t="str">
        <f t="shared" si="9"/>
        <v>98-99</v>
      </c>
      <c r="D87" s="21" t="str">
        <f t="shared" si="7"/>
        <v>eko</v>
      </c>
      <c r="E87" s="21">
        <f t="shared" si="2"/>
        <v>12</v>
      </c>
      <c r="F87" s="19">
        <v>2005</v>
      </c>
      <c r="G87" s="19">
        <f t="shared" si="3"/>
        <v>12</v>
      </c>
      <c r="H87" s="21" t="str">
        <f t="shared" si="10"/>
        <v>98-99</v>
      </c>
      <c r="I87" s="21" t="str">
        <f t="shared" si="8"/>
        <v>eko</v>
      </c>
      <c r="J87" s="1"/>
      <c r="K87" s="1"/>
      <c r="L87" s="1"/>
      <c r="M87" s="1"/>
      <c r="N87" s="1"/>
      <c r="O87" s="1"/>
      <c r="P87" s="1"/>
      <c r="Q87" s="1"/>
    </row>
    <row r="88" spans="1:17" ht="12.75" customHeight="1" x14ac:dyDescent="0.2">
      <c r="A88" s="19">
        <v>2006</v>
      </c>
      <c r="B88" s="19">
        <f t="shared" si="0"/>
        <v>11</v>
      </c>
      <c r="C88" s="21" t="str">
        <f t="shared" si="9"/>
        <v>2000&lt;</v>
      </c>
      <c r="D88" s="21" t="str">
        <f t="shared" si="7"/>
        <v>eko</v>
      </c>
      <c r="E88" s="21">
        <f t="shared" si="2"/>
        <v>11</v>
      </c>
      <c r="F88" s="19">
        <v>2006</v>
      </c>
      <c r="G88" s="19">
        <f t="shared" si="3"/>
        <v>11</v>
      </c>
      <c r="H88" s="21" t="str">
        <f t="shared" si="10"/>
        <v>2000&lt;</v>
      </c>
      <c r="I88" s="21" t="str">
        <f t="shared" si="8"/>
        <v>eko</v>
      </c>
      <c r="J88" s="1"/>
      <c r="K88" s="1"/>
      <c r="L88" s="1"/>
      <c r="M88" s="1"/>
      <c r="N88" s="1"/>
      <c r="O88" s="1"/>
      <c r="P88" s="1"/>
      <c r="Q88" s="1"/>
    </row>
    <row r="89" spans="1:17" ht="12.75" customHeight="1" x14ac:dyDescent="0.2">
      <c r="A89" s="19">
        <v>2007</v>
      </c>
      <c r="B89" s="19">
        <f t="shared" si="0"/>
        <v>10</v>
      </c>
      <c r="C89" s="21" t="str">
        <f t="shared" si="9"/>
        <v>2000&lt;</v>
      </c>
      <c r="D89" s="21" t="str">
        <f t="shared" si="7"/>
        <v>eko</v>
      </c>
      <c r="E89" s="21">
        <f t="shared" si="2"/>
        <v>10</v>
      </c>
      <c r="F89" s="19">
        <v>2007</v>
      </c>
      <c r="G89" s="19">
        <f t="shared" si="3"/>
        <v>10</v>
      </c>
      <c r="H89" s="21" t="str">
        <f t="shared" si="10"/>
        <v>2000&lt;</v>
      </c>
      <c r="I89" s="21" t="str">
        <f t="shared" si="8"/>
        <v>eko</v>
      </c>
      <c r="J89" s="1"/>
      <c r="K89" s="1"/>
      <c r="L89" s="1"/>
      <c r="M89" s="1"/>
      <c r="N89" s="1"/>
      <c r="O89" s="1"/>
      <c r="P89" s="1"/>
      <c r="Q89" s="1"/>
    </row>
    <row r="90" spans="1:17" ht="12.75" customHeight="1" x14ac:dyDescent="0.2">
      <c r="A90" s="19">
        <v>2008</v>
      </c>
      <c r="B90" s="19">
        <f t="shared" si="0"/>
        <v>9</v>
      </c>
      <c r="C90" s="21" t="str">
        <f t="shared" si="9"/>
        <v>2000&lt;</v>
      </c>
      <c r="D90" s="21" t="str">
        <f t="shared" si="7"/>
        <v>eko</v>
      </c>
      <c r="E90" s="21">
        <f t="shared" si="2"/>
        <v>9</v>
      </c>
      <c r="F90" s="19">
        <v>2008</v>
      </c>
      <c r="G90" s="19">
        <f t="shared" si="3"/>
        <v>9</v>
      </c>
      <c r="H90" s="21" t="str">
        <f t="shared" si="10"/>
        <v>2000&lt;</v>
      </c>
      <c r="I90" s="21" t="str">
        <f t="shared" si="8"/>
        <v>eko</v>
      </c>
      <c r="J90" s="1"/>
      <c r="K90" s="1"/>
      <c r="L90" s="1"/>
      <c r="M90" s="1"/>
      <c r="N90" s="1"/>
      <c r="O90" s="1"/>
      <c r="P90" s="1"/>
      <c r="Q90" s="1"/>
    </row>
    <row r="91" spans="1:17" ht="12.75" customHeight="1" x14ac:dyDescent="0.2">
      <c r="A91" s="19">
        <v>2009</v>
      </c>
      <c r="B91" s="19">
        <f t="shared" si="0"/>
        <v>8</v>
      </c>
      <c r="C91" s="21" t="str">
        <f t="shared" si="9"/>
        <v>2000&lt;</v>
      </c>
      <c r="D91" s="21" t="str">
        <f t="shared" si="7"/>
        <v>eko</v>
      </c>
      <c r="E91" s="21">
        <f t="shared" si="2"/>
        <v>8</v>
      </c>
      <c r="F91" s="19">
        <v>2009</v>
      </c>
      <c r="G91" s="19">
        <f t="shared" si="3"/>
        <v>8</v>
      </c>
      <c r="H91" s="21" t="str">
        <f t="shared" si="10"/>
        <v>2000&lt;</v>
      </c>
      <c r="I91" s="21" t="str">
        <f t="shared" si="8"/>
        <v>eko</v>
      </c>
      <c r="J91" s="1"/>
      <c r="K91" s="1"/>
      <c r="L91" s="1"/>
      <c r="M91" s="1"/>
      <c r="N91" s="1"/>
      <c r="O91" s="1"/>
      <c r="P91" s="1"/>
      <c r="Q91" s="1"/>
    </row>
    <row r="92" spans="1:17" ht="12.75" customHeight="1" x14ac:dyDescent="0.2">
      <c r="A92" s="19">
        <v>2010</v>
      </c>
      <c r="B92" s="19">
        <f t="shared" si="0"/>
        <v>7</v>
      </c>
      <c r="C92" s="21" t="str">
        <f t="shared" si="9"/>
        <v>2000&lt;</v>
      </c>
      <c r="D92" s="21" t="str">
        <f t="shared" si="7"/>
        <v>eko</v>
      </c>
      <c r="E92" s="21">
        <f t="shared" si="2"/>
        <v>7</v>
      </c>
      <c r="F92" s="19">
        <v>2010</v>
      </c>
      <c r="G92" s="19">
        <f t="shared" si="3"/>
        <v>7</v>
      </c>
      <c r="H92" s="21" t="str">
        <f t="shared" si="10"/>
        <v>2000&lt;</v>
      </c>
      <c r="I92" s="21" t="str">
        <f t="shared" si="8"/>
        <v>eko</v>
      </c>
      <c r="J92" s="1"/>
      <c r="K92" s="1"/>
      <c r="L92" s="1"/>
      <c r="M92" s="1"/>
      <c r="N92" s="1"/>
      <c r="O92" s="1"/>
      <c r="P92" s="1"/>
      <c r="Q92" s="1"/>
    </row>
    <row r="93" spans="1:17" ht="12.75" customHeight="1" x14ac:dyDescent="0.2"/>
    <row r="94" spans="1:17" ht="12.75" customHeight="1" x14ac:dyDescent="0.2"/>
    <row r="95" spans="1:17" ht="12.75" customHeight="1" x14ac:dyDescent="0.2"/>
    <row r="96" spans="1:17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00"/>
  <sheetViews>
    <sheetView workbookViewId="0">
      <pane ySplit="1" topLeftCell="A2" activePane="bottomLeft" state="frozen"/>
      <selection pane="bottomLeft" activeCell="B3" sqref="B3"/>
    </sheetView>
  </sheetViews>
  <sheetFormatPr defaultColWidth="14.42578125" defaultRowHeight="15" customHeight="1" x14ac:dyDescent="0.2"/>
  <cols>
    <col min="1" max="1" width="9.85546875" customWidth="1"/>
    <col min="2" max="4" width="9.140625" customWidth="1"/>
    <col min="5" max="5" width="9.7109375" customWidth="1"/>
    <col min="6" max="6" width="7.5703125" customWidth="1"/>
    <col min="7" max="7" width="30.7109375" customWidth="1"/>
    <col min="8" max="8" width="24.28515625" customWidth="1"/>
    <col min="9" max="9" width="9.5703125" customWidth="1"/>
    <col min="10" max="10" width="9.42578125" customWidth="1"/>
    <col min="11" max="11" width="8" customWidth="1"/>
    <col min="12" max="15" width="7" customWidth="1"/>
  </cols>
  <sheetData>
    <row r="1" spans="1:15" ht="12.75" customHeight="1" x14ac:dyDescent="0.2">
      <c r="A1" s="56" t="s">
        <v>6</v>
      </c>
      <c r="B1" s="56" t="s">
        <v>7</v>
      </c>
      <c r="C1" s="56"/>
      <c r="D1" s="56"/>
      <c r="E1" s="57" t="s">
        <v>5</v>
      </c>
      <c r="F1" s="58" t="s">
        <v>32</v>
      </c>
      <c r="G1" s="59" t="s">
        <v>33</v>
      </c>
      <c r="H1" s="57"/>
      <c r="I1" s="57" t="s">
        <v>7</v>
      </c>
      <c r="J1" s="57" t="s">
        <v>15</v>
      </c>
      <c r="K1" s="57" t="s">
        <v>1</v>
      </c>
      <c r="L1" s="57" t="s">
        <v>3</v>
      </c>
      <c r="M1" s="57" t="s">
        <v>4</v>
      </c>
      <c r="N1" s="1"/>
      <c r="O1" s="1"/>
    </row>
    <row r="2" spans="1:15" ht="12.75" customHeight="1" x14ac:dyDescent="0.2">
      <c r="A2" s="60">
        <v>460</v>
      </c>
      <c r="B2" s="21">
        <f t="shared" ref="B2:B313" si="0">IF(ISBLANK(A2)," ",COUNTIF($F$2:$F$312,A2))</f>
        <v>0</v>
      </c>
      <c r="C2" s="21">
        <f t="shared" ref="C2:C312" si="1">A2</f>
        <v>460</v>
      </c>
      <c r="D2" s="8"/>
      <c r="E2" s="61">
        <f>IF(ISBLANK(F2)," ",1)</f>
        <v>1</v>
      </c>
      <c r="F2" s="60">
        <v>516</v>
      </c>
      <c r="G2" s="62" t="e">
        <f t="shared" ref="G2:G65" si="2">IF(ISBLANK(F2)," ",VLOOKUP(F2,listt,4,FALSE))</f>
        <v>#N/A</v>
      </c>
      <c r="H2" s="62" t="e">
        <f t="shared" ref="H2:H65" si="3">IF(ISBLANK(F2)," ",VLOOKUP(F2,listt,6,FALSE))</f>
        <v>#N/A</v>
      </c>
      <c r="I2" s="61">
        <f t="shared" ref="I2:I65" si="4">IF(ISBLANK(F2)," ",VLOOKUP(F2,lap,2,FALSE))</f>
        <v>2</v>
      </c>
      <c r="J2" s="63">
        <f t="shared" ref="J2:J312" si="5">IF(ISBLANK(M2)," ",TIME(K2,L2,M2))</f>
        <v>1.2210648148148146E-2</v>
      </c>
      <c r="K2" s="61"/>
      <c r="L2" s="61">
        <v>17</v>
      </c>
      <c r="M2" s="64">
        <v>35</v>
      </c>
      <c r="N2" s="20"/>
      <c r="O2" s="1"/>
    </row>
    <row r="3" spans="1:15" ht="12.75" customHeight="1" x14ac:dyDescent="0.2">
      <c r="A3" s="60">
        <v>478</v>
      </c>
      <c r="B3" s="21">
        <f t="shared" si="0"/>
        <v>9</v>
      </c>
      <c r="C3" s="21">
        <f t="shared" si="1"/>
        <v>478</v>
      </c>
      <c r="D3" s="8"/>
      <c r="E3" s="61">
        <f>IF(ISBLANK(F3)," ",2)</f>
        <v>2</v>
      </c>
      <c r="F3" s="60">
        <v>523</v>
      </c>
      <c r="G3" s="62" t="e">
        <f t="shared" si="2"/>
        <v>#N/A</v>
      </c>
      <c r="H3" s="62" t="e">
        <f t="shared" si="3"/>
        <v>#N/A</v>
      </c>
      <c r="I3" s="61">
        <f t="shared" si="4"/>
        <v>4</v>
      </c>
      <c r="J3" s="63">
        <f t="shared" si="5"/>
        <v>1.238425925925926E-2</v>
      </c>
      <c r="K3" s="61"/>
      <c r="L3" s="61">
        <v>17</v>
      </c>
      <c r="M3" s="64">
        <v>50</v>
      </c>
      <c r="N3" s="20"/>
      <c r="O3" s="1"/>
    </row>
    <row r="4" spans="1:15" ht="12.75" customHeight="1" x14ac:dyDescent="0.2">
      <c r="A4" s="60">
        <v>479</v>
      </c>
      <c r="B4" s="21">
        <f t="shared" si="0"/>
        <v>9</v>
      </c>
      <c r="C4" s="21">
        <f t="shared" si="1"/>
        <v>479</v>
      </c>
      <c r="D4" s="8"/>
      <c r="E4" s="61">
        <v>3</v>
      </c>
      <c r="F4" s="60">
        <v>479</v>
      </c>
      <c r="G4" s="62" t="e">
        <f t="shared" si="2"/>
        <v>#N/A</v>
      </c>
      <c r="H4" s="62" t="e">
        <f t="shared" si="3"/>
        <v>#N/A</v>
      </c>
      <c r="I4" s="61">
        <f t="shared" si="4"/>
        <v>9</v>
      </c>
      <c r="J4" s="63">
        <f t="shared" si="5"/>
        <v>1.2627314814814815E-2</v>
      </c>
      <c r="K4" s="61"/>
      <c r="L4" s="61">
        <v>18</v>
      </c>
      <c r="M4" s="64">
        <v>11</v>
      </c>
      <c r="N4" s="20"/>
      <c r="O4" s="1"/>
    </row>
    <row r="5" spans="1:15" ht="12.75" customHeight="1" x14ac:dyDescent="0.2">
      <c r="A5" s="60">
        <v>480</v>
      </c>
      <c r="B5" s="21">
        <f t="shared" si="0"/>
        <v>0</v>
      </c>
      <c r="C5" s="21">
        <f t="shared" si="1"/>
        <v>480</v>
      </c>
      <c r="D5" s="8"/>
      <c r="E5" s="61">
        <v>4</v>
      </c>
      <c r="F5" s="60">
        <v>541</v>
      </c>
      <c r="G5" s="62" t="e">
        <f t="shared" si="2"/>
        <v>#N/A</v>
      </c>
      <c r="H5" s="62" t="e">
        <f t="shared" si="3"/>
        <v>#N/A</v>
      </c>
      <c r="I5" s="61">
        <f t="shared" si="4"/>
        <v>9</v>
      </c>
      <c r="J5" s="63">
        <f t="shared" si="5"/>
        <v>1.2766203703703703E-2</v>
      </c>
      <c r="K5" s="61"/>
      <c r="L5" s="61">
        <v>18</v>
      </c>
      <c r="M5" s="64">
        <v>23</v>
      </c>
      <c r="N5" s="20"/>
      <c r="O5" s="1"/>
    </row>
    <row r="6" spans="1:15" ht="12.75" customHeight="1" x14ac:dyDescent="0.2">
      <c r="A6" s="60">
        <v>481</v>
      </c>
      <c r="B6" s="21">
        <f t="shared" si="0"/>
        <v>4</v>
      </c>
      <c r="C6" s="21">
        <f t="shared" si="1"/>
        <v>481</v>
      </c>
      <c r="D6" s="8"/>
      <c r="E6" s="61">
        <v>5</v>
      </c>
      <c r="F6" s="60">
        <v>481</v>
      </c>
      <c r="G6" s="62" t="e">
        <f t="shared" si="2"/>
        <v>#N/A</v>
      </c>
      <c r="H6" s="62" t="e">
        <f t="shared" si="3"/>
        <v>#N/A</v>
      </c>
      <c r="I6" s="61">
        <f t="shared" si="4"/>
        <v>4</v>
      </c>
      <c r="J6" s="63">
        <f t="shared" si="5"/>
        <v>1.2777777777777777E-2</v>
      </c>
      <c r="K6" s="61"/>
      <c r="L6" s="61">
        <v>18</v>
      </c>
      <c r="M6" s="64">
        <v>24</v>
      </c>
      <c r="N6" s="20"/>
      <c r="O6" s="1"/>
    </row>
    <row r="7" spans="1:15" ht="12.75" customHeight="1" x14ac:dyDescent="0.2">
      <c r="A7" s="60">
        <v>482</v>
      </c>
      <c r="B7" s="21">
        <f t="shared" si="0"/>
        <v>9</v>
      </c>
      <c r="C7" s="21">
        <f t="shared" si="1"/>
        <v>482</v>
      </c>
      <c r="D7" s="8"/>
      <c r="E7" s="61">
        <v>6</v>
      </c>
      <c r="F7" s="60">
        <v>512</v>
      </c>
      <c r="G7" s="62" t="e">
        <f t="shared" si="2"/>
        <v>#N/A</v>
      </c>
      <c r="H7" s="62" t="e">
        <f t="shared" si="3"/>
        <v>#N/A</v>
      </c>
      <c r="I7" s="61">
        <f t="shared" si="4"/>
        <v>3</v>
      </c>
      <c r="J7" s="63">
        <f t="shared" si="5"/>
        <v>1.2962962962962963E-2</v>
      </c>
      <c r="K7" s="61"/>
      <c r="L7" s="61">
        <v>18</v>
      </c>
      <c r="M7" s="64">
        <v>40</v>
      </c>
      <c r="N7" s="20"/>
      <c r="O7" s="1"/>
    </row>
    <row r="8" spans="1:15" ht="12.75" customHeight="1" x14ac:dyDescent="0.2">
      <c r="A8" s="60">
        <v>483</v>
      </c>
      <c r="B8" s="21">
        <f t="shared" si="0"/>
        <v>9</v>
      </c>
      <c r="C8" s="21">
        <f t="shared" si="1"/>
        <v>483</v>
      </c>
      <c r="D8" s="8"/>
      <c r="E8" s="61">
        <v>7</v>
      </c>
      <c r="F8" s="60">
        <v>490</v>
      </c>
      <c r="G8" s="62" t="e">
        <f t="shared" si="2"/>
        <v>#N/A</v>
      </c>
      <c r="H8" s="62" t="e">
        <f t="shared" si="3"/>
        <v>#N/A</v>
      </c>
      <c r="I8" s="61">
        <f t="shared" si="4"/>
        <v>4</v>
      </c>
      <c r="J8" s="63">
        <f t="shared" si="5"/>
        <v>1.3101851851851852E-2</v>
      </c>
      <c r="K8" s="61"/>
      <c r="L8" s="61">
        <v>18</v>
      </c>
      <c r="M8" s="64">
        <v>52</v>
      </c>
      <c r="N8" s="20"/>
      <c r="O8" s="1"/>
    </row>
    <row r="9" spans="1:15" ht="12.75" customHeight="1" x14ac:dyDescent="0.2">
      <c r="A9" s="60">
        <v>484</v>
      </c>
      <c r="B9" s="21">
        <f t="shared" si="0"/>
        <v>9</v>
      </c>
      <c r="C9" s="21">
        <f t="shared" si="1"/>
        <v>484</v>
      </c>
      <c r="D9" s="8"/>
      <c r="E9" s="61">
        <v>8</v>
      </c>
      <c r="F9" s="60">
        <v>484</v>
      </c>
      <c r="G9" s="62" t="e">
        <f t="shared" si="2"/>
        <v>#N/A</v>
      </c>
      <c r="H9" s="62" t="e">
        <f t="shared" si="3"/>
        <v>#N/A</v>
      </c>
      <c r="I9" s="61">
        <f t="shared" si="4"/>
        <v>9</v>
      </c>
      <c r="J9" s="63">
        <f t="shared" si="5"/>
        <v>1.3206018518518518E-2</v>
      </c>
      <c r="K9" s="61"/>
      <c r="L9" s="61">
        <v>19</v>
      </c>
      <c r="M9" s="64">
        <v>1</v>
      </c>
      <c r="N9" s="20"/>
      <c r="O9" s="1"/>
    </row>
    <row r="10" spans="1:15" ht="12.75" customHeight="1" x14ac:dyDescent="0.2">
      <c r="A10" s="60">
        <v>485</v>
      </c>
      <c r="B10" s="21">
        <f t="shared" si="0"/>
        <v>4</v>
      </c>
      <c r="C10" s="21">
        <f t="shared" si="1"/>
        <v>485</v>
      </c>
      <c r="D10" s="8"/>
      <c r="E10" s="61">
        <v>9</v>
      </c>
      <c r="F10" s="60">
        <v>519</v>
      </c>
      <c r="G10" s="62" t="e">
        <f t="shared" si="2"/>
        <v>#N/A</v>
      </c>
      <c r="H10" s="62" t="e">
        <f t="shared" si="3"/>
        <v>#N/A</v>
      </c>
      <c r="I10" s="61">
        <f t="shared" si="4"/>
        <v>9</v>
      </c>
      <c r="J10" s="63">
        <f t="shared" si="5"/>
        <v>1.3761574074074074E-2</v>
      </c>
      <c r="K10" s="61"/>
      <c r="L10" s="61">
        <v>19</v>
      </c>
      <c r="M10" s="64">
        <v>49</v>
      </c>
      <c r="N10" s="20"/>
      <c r="O10" s="1"/>
    </row>
    <row r="11" spans="1:15" ht="12.75" customHeight="1" x14ac:dyDescent="0.2">
      <c r="A11" s="60">
        <v>486</v>
      </c>
      <c r="B11" s="21">
        <f t="shared" si="0"/>
        <v>4</v>
      </c>
      <c r="C11" s="21">
        <f t="shared" si="1"/>
        <v>486</v>
      </c>
      <c r="D11" s="8"/>
      <c r="E11" s="61">
        <v>10</v>
      </c>
      <c r="F11" s="60">
        <v>501</v>
      </c>
      <c r="G11" s="62" t="e">
        <f t="shared" si="2"/>
        <v>#N/A</v>
      </c>
      <c r="H11" s="62" t="e">
        <f t="shared" si="3"/>
        <v>#N/A</v>
      </c>
      <c r="I11" s="61">
        <f t="shared" si="4"/>
        <v>1</v>
      </c>
      <c r="J11" s="63">
        <f t="shared" si="5"/>
        <v>1.3993055555555555E-2</v>
      </c>
      <c r="K11" s="61"/>
      <c r="L11" s="61">
        <v>20</v>
      </c>
      <c r="M11" s="64">
        <v>9</v>
      </c>
      <c r="N11" s="20"/>
      <c r="O11" s="1"/>
    </row>
    <row r="12" spans="1:15" ht="12.75" customHeight="1" x14ac:dyDescent="0.2">
      <c r="A12" s="60">
        <v>487</v>
      </c>
      <c r="B12" s="21">
        <f t="shared" si="0"/>
        <v>4</v>
      </c>
      <c r="C12" s="21">
        <f t="shared" si="1"/>
        <v>487</v>
      </c>
      <c r="D12" s="8"/>
      <c r="E12" s="61">
        <v>11</v>
      </c>
      <c r="F12" s="60">
        <v>528</v>
      </c>
      <c r="G12" s="62" t="e">
        <f t="shared" si="2"/>
        <v>#N/A</v>
      </c>
      <c r="H12" s="62" t="e">
        <f t="shared" si="3"/>
        <v>#N/A</v>
      </c>
      <c r="I12" s="61">
        <f t="shared" si="4"/>
        <v>9</v>
      </c>
      <c r="J12" s="63">
        <f t="shared" si="5"/>
        <v>1.4212962962962962E-2</v>
      </c>
      <c r="K12" s="61"/>
      <c r="L12" s="61">
        <v>20</v>
      </c>
      <c r="M12" s="64">
        <v>28</v>
      </c>
      <c r="N12" s="20"/>
      <c r="O12" s="1"/>
    </row>
    <row r="13" spans="1:15" ht="12.75" customHeight="1" x14ac:dyDescent="0.2">
      <c r="A13" s="60">
        <v>488</v>
      </c>
      <c r="B13" s="21">
        <f t="shared" si="0"/>
        <v>4</v>
      </c>
      <c r="C13" s="21">
        <f t="shared" si="1"/>
        <v>488</v>
      </c>
      <c r="D13" s="8"/>
      <c r="E13" s="61">
        <v>12</v>
      </c>
      <c r="F13" s="60">
        <v>532</v>
      </c>
      <c r="G13" s="62" t="e">
        <f t="shared" si="2"/>
        <v>#N/A</v>
      </c>
      <c r="H13" s="62" t="e">
        <f t="shared" si="3"/>
        <v>#N/A</v>
      </c>
      <c r="I13" s="61">
        <f t="shared" si="4"/>
        <v>9</v>
      </c>
      <c r="J13" s="63">
        <f t="shared" si="5"/>
        <v>1.4212962962962962E-2</v>
      </c>
      <c r="K13" s="61"/>
      <c r="L13" s="61">
        <v>20</v>
      </c>
      <c r="M13" s="64">
        <v>28</v>
      </c>
      <c r="N13" s="20"/>
      <c r="O13" s="1"/>
    </row>
    <row r="14" spans="1:15" ht="12.75" customHeight="1" x14ac:dyDescent="0.2">
      <c r="A14" s="60">
        <v>489</v>
      </c>
      <c r="B14" s="21">
        <f t="shared" si="0"/>
        <v>4</v>
      </c>
      <c r="C14" s="21">
        <f t="shared" si="1"/>
        <v>489</v>
      </c>
      <c r="D14" s="8"/>
      <c r="E14" s="61">
        <v>13</v>
      </c>
      <c r="F14" s="60">
        <v>557</v>
      </c>
      <c r="G14" s="62" t="e">
        <f t="shared" si="2"/>
        <v>#N/A</v>
      </c>
      <c r="H14" s="62" t="e">
        <f t="shared" si="3"/>
        <v>#N/A</v>
      </c>
      <c r="I14" s="61">
        <f t="shared" si="4"/>
        <v>1</v>
      </c>
      <c r="J14" s="63">
        <f t="shared" si="5"/>
        <v>1.4675925925925926E-2</v>
      </c>
      <c r="K14" s="61"/>
      <c r="L14" s="61">
        <v>21</v>
      </c>
      <c r="M14" s="64">
        <v>8</v>
      </c>
      <c r="N14" s="20"/>
      <c r="O14" s="1"/>
    </row>
    <row r="15" spans="1:15" ht="12.75" customHeight="1" x14ac:dyDescent="0.2">
      <c r="A15" s="60">
        <v>490</v>
      </c>
      <c r="B15" s="21">
        <f t="shared" si="0"/>
        <v>4</v>
      </c>
      <c r="C15" s="21">
        <f t="shared" si="1"/>
        <v>490</v>
      </c>
      <c r="D15" s="8"/>
      <c r="E15" s="61">
        <v>14</v>
      </c>
      <c r="F15" s="60">
        <v>478</v>
      </c>
      <c r="G15" s="62" t="e">
        <f t="shared" si="2"/>
        <v>#N/A</v>
      </c>
      <c r="H15" s="62" t="e">
        <f t="shared" si="3"/>
        <v>#N/A</v>
      </c>
      <c r="I15" s="61">
        <f t="shared" si="4"/>
        <v>9</v>
      </c>
      <c r="J15" s="63">
        <f t="shared" si="5"/>
        <v>1.4745370370370372E-2</v>
      </c>
      <c r="K15" s="61"/>
      <c r="L15" s="61">
        <v>21</v>
      </c>
      <c r="M15" s="64">
        <v>14</v>
      </c>
      <c r="N15" s="20"/>
      <c r="O15" s="1"/>
    </row>
    <row r="16" spans="1:15" ht="12.75" customHeight="1" x14ac:dyDescent="0.2">
      <c r="A16" s="60">
        <v>491</v>
      </c>
      <c r="B16" s="21">
        <f t="shared" si="0"/>
        <v>4</v>
      </c>
      <c r="C16" s="21">
        <f t="shared" si="1"/>
        <v>491</v>
      </c>
      <c r="D16" s="8"/>
      <c r="E16" s="61">
        <v>15</v>
      </c>
      <c r="F16" s="60">
        <v>520</v>
      </c>
      <c r="G16" s="62" t="e">
        <f t="shared" si="2"/>
        <v>#N/A</v>
      </c>
      <c r="H16" s="62" t="e">
        <f t="shared" si="3"/>
        <v>#N/A</v>
      </c>
      <c r="I16" s="61">
        <f t="shared" si="4"/>
        <v>2</v>
      </c>
      <c r="J16" s="63">
        <f t="shared" si="5"/>
        <v>1.4791666666666668E-2</v>
      </c>
      <c r="K16" s="61"/>
      <c r="L16" s="61">
        <v>21</v>
      </c>
      <c r="M16" s="64">
        <v>18</v>
      </c>
      <c r="N16" s="20"/>
      <c r="O16" s="1"/>
    </row>
    <row r="17" spans="1:15" ht="12.75" customHeight="1" x14ac:dyDescent="0.2">
      <c r="A17" s="60">
        <v>492</v>
      </c>
      <c r="B17" s="21">
        <f t="shared" si="0"/>
        <v>0</v>
      </c>
      <c r="C17" s="21">
        <f t="shared" si="1"/>
        <v>492</v>
      </c>
      <c r="D17" s="8"/>
      <c r="E17" s="61">
        <v>16</v>
      </c>
      <c r="F17" s="60">
        <v>549</v>
      </c>
      <c r="G17" s="62" t="e">
        <f t="shared" si="2"/>
        <v>#N/A</v>
      </c>
      <c r="H17" s="62" t="e">
        <f t="shared" si="3"/>
        <v>#N/A</v>
      </c>
      <c r="I17" s="61">
        <f t="shared" si="4"/>
        <v>4</v>
      </c>
      <c r="J17" s="63">
        <f t="shared" si="5"/>
        <v>1.480324074074074E-2</v>
      </c>
      <c r="K17" s="61"/>
      <c r="L17" s="61">
        <v>21</v>
      </c>
      <c r="M17" s="64">
        <v>19</v>
      </c>
      <c r="N17" s="20"/>
      <c r="O17" s="1"/>
    </row>
    <row r="18" spans="1:15" ht="12.75" customHeight="1" x14ac:dyDescent="0.2">
      <c r="A18" s="60">
        <v>493</v>
      </c>
      <c r="B18" s="21">
        <f t="shared" si="0"/>
        <v>0</v>
      </c>
      <c r="C18" s="21">
        <f t="shared" si="1"/>
        <v>493</v>
      </c>
      <c r="D18" s="8"/>
      <c r="E18" s="61">
        <v>17</v>
      </c>
      <c r="F18" s="60">
        <v>491</v>
      </c>
      <c r="G18" s="62" t="e">
        <f t="shared" si="2"/>
        <v>#N/A</v>
      </c>
      <c r="H18" s="62" t="e">
        <f t="shared" si="3"/>
        <v>#N/A</v>
      </c>
      <c r="I18" s="61">
        <f t="shared" si="4"/>
        <v>4</v>
      </c>
      <c r="J18" s="63">
        <f t="shared" si="5"/>
        <v>1.486111111111111E-2</v>
      </c>
      <c r="K18" s="61"/>
      <c r="L18" s="61">
        <v>21</v>
      </c>
      <c r="M18" s="64">
        <v>24</v>
      </c>
      <c r="N18" s="20"/>
      <c r="O18" s="1"/>
    </row>
    <row r="19" spans="1:15" ht="12.75" customHeight="1" x14ac:dyDescent="0.2">
      <c r="A19" s="60">
        <v>494</v>
      </c>
      <c r="B19" s="21">
        <f t="shared" si="0"/>
        <v>4</v>
      </c>
      <c r="C19" s="21">
        <f t="shared" si="1"/>
        <v>494</v>
      </c>
      <c r="D19" s="8"/>
      <c r="E19" s="61">
        <v>18</v>
      </c>
      <c r="F19" s="60">
        <v>548</v>
      </c>
      <c r="G19" s="62" t="e">
        <f t="shared" si="2"/>
        <v>#N/A</v>
      </c>
      <c r="H19" s="62" t="e">
        <f t="shared" si="3"/>
        <v>#N/A</v>
      </c>
      <c r="I19" s="61">
        <f t="shared" si="4"/>
        <v>9</v>
      </c>
      <c r="J19" s="63">
        <f t="shared" si="5"/>
        <v>1.4930555555555556E-2</v>
      </c>
      <c r="K19" s="61"/>
      <c r="L19" s="61">
        <v>21</v>
      </c>
      <c r="M19" s="64">
        <v>30</v>
      </c>
      <c r="N19" s="20"/>
      <c r="O19" s="1"/>
    </row>
    <row r="20" spans="1:15" ht="12.75" customHeight="1" x14ac:dyDescent="0.2">
      <c r="A20" s="60">
        <v>495</v>
      </c>
      <c r="B20" s="21">
        <f t="shared" si="0"/>
        <v>4</v>
      </c>
      <c r="C20" s="21">
        <f t="shared" si="1"/>
        <v>495</v>
      </c>
      <c r="D20" s="8"/>
      <c r="E20" s="61">
        <v>19</v>
      </c>
      <c r="F20" s="60">
        <v>542</v>
      </c>
      <c r="G20" s="62" t="e">
        <f t="shared" si="2"/>
        <v>#N/A</v>
      </c>
      <c r="H20" s="62" t="e">
        <f t="shared" si="3"/>
        <v>#N/A</v>
      </c>
      <c r="I20" s="61">
        <f t="shared" si="4"/>
        <v>1</v>
      </c>
      <c r="J20" s="63">
        <f t="shared" si="5"/>
        <v>1.4953703703703705E-2</v>
      </c>
      <c r="K20" s="61"/>
      <c r="L20" s="61">
        <v>21</v>
      </c>
      <c r="M20" s="64">
        <v>32</v>
      </c>
      <c r="N20" s="20"/>
      <c r="O20" s="1"/>
    </row>
    <row r="21" spans="1:15" ht="12.75" customHeight="1" x14ac:dyDescent="0.2">
      <c r="A21" s="60">
        <v>496</v>
      </c>
      <c r="B21" s="21">
        <f t="shared" si="0"/>
        <v>0</v>
      </c>
      <c r="C21" s="21">
        <f t="shared" si="1"/>
        <v>496</v>
      </c>
      <c r="D21" s="8"/>
      <c r="E21" s="61">
        <v>20</v>
      </c>
      <c r="F21" s="60">
        <v>553</v>
      </c>
      <c r="G21" s="62" t="e">
        <f t="shared" si="2"/>
        <v>#N/A</v>
      </c>
      <c r="H21" s="62" t="e">
        <f t="shared" si="3"/>
        <v>#N/A</v>
      </c>
      <c r="I21" s="61">
        <f t="shared" si="4"/>
        <v>1</v>
      </c>
      <c r="J21" s="63">
        <f t="shared" si="5"/>
        <v>1.5011574074074075E-2</v>
      </c>
      <c r="K21" s="61"/>
      <c r="L21" s="61">
        <v>21</v>
      </c>
      <c r="M21" s="64">
        <v>37</v>
      </c>
      <c r="N21" s="20"/>
      <c r="O21" s="1"/>
    </row>
    <row r="22" spans="1:15" ht="12.75" customHeight="1" x14ac:dyDescent="0.2">
      <c r="A22" s="60">
        <v>497</v>
      </c>
      <c r="B22" s="21">
        <f t="shared" si="0"/>
        <v>0</v>
      </c>
      <c r="C22" s="21">
        <f t="shared" si="1"/>
        <v>497</v>
      </c>
      <c r="D22" s="8"/>
      <c r="E22" s="61">
        <v>21</v>
      </c>
      <c r="F22" s="60">
        <v>564</v>
      </c>
      <c r="G22" s="62" t="e">
        <f t="shared" si="2"/>
        <v>#N/A</v>
      </c>
      <c r="H22" s="62" t="e">
        <f t="shared" si="3"/>
        <v>#N/A</v>
      </c>
      <c r="I22" s="61">
        <f t="shared" si="4"/>
        <v>2</v>
      </c>
      <c r="J22" s="63">
        <f t="shared" si="5"/>
        <v>1.5208333333333332E-2</v>
      </c>
      <c r="K22" s="61"/>
      <c r="L22" s="61">
        <v>21</v>
      </c>
      <c r="M22" s="64">
        <v>54</v>
      </c>
      <c r="N22" s="20"/>
      <c r="O22" s="1"/>
    </row>
    <row r="23" spans="1:15" ht="12.75" customHeight="1" x14ac:dyDescent="0.2">
      <c r="A23" s="60">
        <v>498</v>
      </c>
      <c r="B23" s="21">
        <f t="shared" si="0"/>
        <v>0</v>
      </c>
      <c r="C23" s="21">
        <f t="shared" si="1"/>
        <v>498</v>
      </c>
      <c r="D23" s="8"/>
      <c r="E23" s="61">
        <v>22</v>
      </c>
      <c r="F23" s="60">
        <v>539</v>
      </c>
      <c r="G23" s="62" t="e">
        <f t="shared" si="2"/>
        <v>#N/A</v>
      </c>
      <c r="H23" s="62" t="e">
        <f t="shared" si="3"/>
        <v>#N/A</v>
      </c>
      <c r="I23" s="61">
        <f t="shared" si="4"/>
        <v>3</v>
      </c>
      <c r="J23" s="63">
        <f t="shared" si="5"/>
        <v>1.5243055555555557E-2</v>
      </c>
      <c r="K23" s="61"/>
      <c r="L23" s="61">
        <v>21</v>
      </c>
      <c r="M23" s="64">
        <v>57</v>
      </c>
      <c r="N23" s="20"/>
      <c r="O23" s="1"/>
    </row>
    <row r="24" spans="1:15" ht="12.75" customHeight="1" x14ac:dyDescent="0.2">
      <c r="A24" s="60">
        <v>499</v>
      </c>
      <c r="B24" s="21">
        <f t="shared" si="0"/>
        <v>0</v>
      </c>
      <c r="C24" s="21">
        <f t="shared" si="1"/>
        <v>499</v>
      </c>
      <c r="D24" s="8"/>
      <c r="E24" s="61">
        <v>23</v>
      </c>
      <c r="F24" s="60">
        <v>540</v>
      </c>
      <c r="G24" s="62" t="e">
        <f t="shared" si="2"/>
        <v>#N/A</v>
      </c>
      <c r="H24" s="62" t="e">
        <f t="shared" si="3"/>
        <v>#N/A</v>
      </c>
      <c r="I24" s="61">
        <f t="shared" si="4"/>
        <v>1</v>
      </c>
      <c r="J24" s="63">
        <f t="shared" si="5"/>
        <v>1.525462962962963E-2</v>
      </c>
      <c r="K24" s="61"/>
      <c r="L24" s="61">
        <v>21</v>
      </c>
      <c r="M24" s="64">
        <v>58</v>
      </c>
      <c r="N24" s="20"/>
      <c r="O24" s="1"/>
    </row>
    <row r="25" spans="1:15" ht="12.75" customHeight="1" x14ac:dyDescent="0.2">
      <c r="A25" s="60">
        <v>500</v>
      </c>
      <c r="B25" s="21">
        <f t="shared" si="0"/>
        <v>0</v>
      </c>
      <c r="C25" s="21">
        <f t="shared" si="1"/>
        <v>500</v>
      </c>
      <c r="D25" s="8"/>
      <c r="E25" s="61">
        <v>24</v>
      </c>
      <c r="F25" s="60">
        <v>509</v>
      </c>
      <c r="G25" s="62" t="e">
        <f t="shared" si="2"/>
        <v>#N/A</v>
      </c>
      <c r="H25" s="62" t="e">
        <f t="shared" si="3"/>
        <v>#N/A</v>
      </c>
      <c r="I25" s="61">
        <f t="shared" si="4"/>
        <v>1</v>
      </c>
      <c r="J25" s="63">
        <f t="shared" si="5"/>
        <v>1.5300925925925926E-2</v>
      </c>
      <c r="K25" s="61"/>
      <c r="L25" s="61">
        <v>22</v>
      </c>
      <c r="M25" s="64">
        <v>2</v>
      </c>
      <c r="N25" s="20"/>
      <c r="O25" s="1"/>
    </row>
    <row r="26" spans="1:15" ht="12.75" customHeight="1" x14ac:dyDescent="0.2">
      <c r="A26" s="60">
        <v>501</v>
      </c>
      <c r="B26" s="21">
        <f t="shared" si="0"/>
        <v>1</v>
      </c>
      <c r="C26" s="21">
        <f t="shared" si="1"/>
        <v>501</v>
      </c>
      <c r="D26" s="8"/>
      <c r="E26" s="61">
        <v>25</v>
      </c>
      <c r="F26" s="60">
        <v>550</v>
      </c>
      <c r="G26" s="62" t="e">
        <f t="shared" si="2"/>
        <v>#N/A</v>
      </c>
      <c r="H26" s="62" t="e">
        <f t="shared" si="3"/>
        <v>#N/A</v>
      </c>
      <c r="I26" s="61">
        <f t="shared" si="4"/>
        <v>1</v>
      </c>
      <c r="J26" s="63">
        <f t="shared" si="5"/>
        <v>1.5324074074074073E-2</v>
      </c>
      <c r="K26" s="61"/>
      <c r="L26" s="61">
        <v>22</v>
      </c>
      <c r="M26" s="64">
        <v>4</v>
      </c>
      <c r="N26" s="20"/>
      <c r="O26" s="1"/>
    </row>
    <row r="27" spans="1:15" ht="12.75" customHeight="1" x14ac:dyDescent="0.2">
      <c r="A27" s="60">
        <v>502</v>
      </c>
      <c r="B27" s="21">
        <f t="shared" si="0"/>
        <v>0</v>
      </c>
      <c r="C27" s="21">
        <f t="shared" si="1"/>
        <v>502</v>
      </c>
      <c r="D27" s="8"/>
      <c r="E27" s="61">
        <v>26</v>
      </c>
      <c r="F27" s="60">
        <v>537</v>
      </c>
      <c r="G27" s="62" t="e">
        <f t="shared" si="2"/>
        <v>#N/A</v>
      </c>
      <c r="H27" s="62" t="e">
        <f t="shared" si="3"/>
        <v>#N/A</v>
      </c>
      <c r="I27" s="61">
        <f t="shared" si="4"/>
        <v>2</v>
      </c>
      <c r="J27" s="63">
        <f t="shared" si="5"/>
        <v>1.5335648148148147E-2</v>
      </c>
      <c r="K27" s="61"/>
      <c r="L27" s="61">
        <v>22</v>
      </c>
      <c r="M27" s="64">
        <v>5</v>
      </c>
      <c r="N27" s="20"/>
      <c r="O27" s="1"/>
    </row>
    <row r="28" spans="1:15" ht="12.75" customHeight="1" x14ac:dyDescent="0.2">
      <c r="A28" s="60">
        <v>503</v>
      </c>
      <c r="B28" s="21">
        <f t="shared" si="0"/>
        <v>0</v>
      </c>
      <c r="C28" s="21">
        <f t="shared" si="1"/>
        <v>503</v>
      </c>
      <c r="D28" s="8"/>
      <c r="E28" s="61">
        <v>27</v>
      </c>
      <c r="F28" s="60">
        <v>518</v>
      </c>
      <c r="G28" s="62" t="e">
        <f t="shared" si="2"/>
        <v>#N/A</v>
      </c>
      <c r="H28" s="62" t="e">
        <f t="shared" si="3"/>
        <v>#N/A</v>
      </c>
      <c r="I28" s="61">
        <f t="shared" si="4"/>
        <v>4</v>
      </c>
      <c r="J28" s="63">
        <f t="shared" si="5"/>
        <v>1.5625E-2</v>
      </c>
      <c r="K28" s="61"/>
      <c r="L28" s="61">
        <v>22</v>
      </c>
      <c r="M28" s="64">
        <v>30</v>
      </c>
      <c r="N28" s="20"/>
      <c r="O28" s="1"/>
    </row>
    <row r="29" spans="1:15" ht="12.75" customHeight="1" x14ac:dyDescent="0.2">
      <c r="A29" s="60">
        <v>504</v>
      </c>
      <c r="B29" s="21">
        <f t="shared" si="0"/>
        <v>0</v>
      </c>
      <c r="C29" s="21">
        <f t="shared" si="1"/>
        <v>504</v>
      </c>
      <c r="D29" s="8"/>
      <c r="E29" s="61">
        <v>28</v>
      </c>
      <c r="F29" s="60">
        <v>486</v>
      </c>
      <c r="G29" s="62" t="e">
        <f t="shared" si="2"/>
        <v>#N/A</v>
      </c>
      <c r="H29" s="62" t="e">
        <f t="shared" si="3"/>
        <v>#N/A</v>
      </c>
      <c r="I29" s="61">
        <f t="shared" si="4"/>
        <v>4</v>
      </c>
      <c r="J29" s="63">
        <f t="shared" si="5"/>
        <v>1.5752314814814813E-2</v>
      </c>
      <c r="K29" s="61"/>
      <c r="L29" s="61">
        <v>22</v>
      </c>
      <c r="M29" s="64">
        <v>41</v>
      </c>
      <c r="N29" s="20"/>
      <c r="O29" s="1"/>
    </row>
    <row r="30" spans="1:15" ht="12.75" customHeight="1" x14ac:dyDescent="0.2">
      <c r="A30" s="60">
        <v>505</v>
      </c>
      <c r="B30" s="21">
        <f t="shared" si="0"/>
        <v>0</v>
      </c>
      <c r="C30" s="21">
        <f t="shared" si="1"/>
        <v>505</v>
      </c>
      <c r="D30" s="8"/>
      <c r="E30" s="61">
        <v>29</v>
      </c>
      <c r="F30" s="60">
        <v>485</v>
      </c>
      <c r="G30" s="62" t="e">
        <f t="shared" si="2"/>
        <v>#N/A</v>
      </c>
      <c r="H30" s="62" t="e">
        <f t="shared" si="3"/>
        <v>#N/A</v>
      </c>
      <c r="I30" s="61">
        <f t="shared" si="4"/>
        <v>4</v>
      </c>
      <c r="J30" s="63">
        <f t="shared" si="5"/>
        <v>1.5752314814814813E-2</v>
      </c>
      <c r="K30" s="61"/>
      <c r="L30" s="61">
        <v>22</v>
      </c>
      <c r="M30" s="64">
        <v>41</v>
      </c>
      <c r="N30" s="20"/>
      <c r="O30" s="1"/>
    </row>
    <row r="31" spans="1:15" ht="12.75" customHeight="1" x14ac:dyDescent="0.2">
      <c r="A31" s="60">
        <v>506</v>
      </c>
      <c r="B31" s="21">
        <f t="shared" si="0"/>
        <v>0</v>
      </c>
      <c r="C31" s="21">
        <f t="shared" si="1"/>
        <v>506</v>
      </c>
      <c r="D31" s="8"/>
      <c r="E31" s="61">
        <v>30</v>
      </c>
      <c r="F31" s="60">
        <v>489</v>
      </c>
      <c r="G31" s="62" t="e">
        <f t="shared" si="2"/>
        <v>#N/A</v>
      </c>
      <c r="H31" s="62" t="e">
        <f t="shared" si="3"/>
        <v>#N/A</v>
      </c>
      <c r="I31" s="61">
        <f t="shared" si="4"/>
        <v>4</v>
      </c>
      <c r="J31" s="63">
        <f t="shared" si="5"/>
        <v>1.5763888888888886E-2</v>
      </c>
      <c r="K31" s="61"/>
      <c r="L31" s="61">
        <v>22</v>
      </c>
      <c r="M31" s="64">
        <v>42</v>
      </c>
      <c r="N31" s="20"/>
      <c r="O31" s="1"/>
    </row>
    <row r="32" spans="1:15" ht="12.75" customHeight="1" x14ac:dyDescent="0.2">
      <c r="A32" s="60">
        <v>507</v>
      </c>
      <c r="B32" s="21">
        <f t="shared" si="0"/>
        <v>0</v>
      </c>
      <c r="C32" s="21">
        <f t="shared" si="1"/>
        <v>507</v>
      </c>
      <c r="D32" s="8"/>
      <c r="E32" s="61">
        <v>31</v>
      </c>
      <c r="F32" s="60">
        <v>487</v>
      </c>
      <c r="G32" s="62" t="e">
        <f t="shared" si="2"/>
        <v>#N/A</v>
      </c>
      <c r="H32" s="62" t="e">
        <f t="shared" si="3"/>
        <v>#N/A</v>
      </c>
      <c r="I32" s="61">
        <f t="shared" si="4"/>
        <v>4</v>
      </c>
      <c r="J32" s="63">
        <f t="shared" si="5"/>
        <v>1.5763888888888886E-2</v>
      </c>
      <c r="K32" s="61"/>
      <c r="L32" s="61">
        <v>22</v>
      </c>
      <c r="M32" s="64">
        <v>42</v>
      </c>
      <c r="N32" s="20"/>
      <c r="O32" s="1"/>
    </row>
    <row r="33" spans="1:15" ht="12.75" customHeight="1" x14ac:dyDescent="0.2">
      <c r="A33" s="60">
        <v>508</v>
      </c>
      <c r="B33" s="21">
        <f t="shared" si="0"/>
        <v>0</v>
      </c>
      <c r="C33" s="21">
        <f t="shared" si="1"/>
        <v>508</v>
      </c>
      <c r="D33" s="8"/>
      <c r="E33" s="61">
        <v>32</v>
      </c>
      <c r="F33" s="60">
        <v>488</v>
      </c>
      <c r="G33" s="62" t="e">
        <f t="shared" si="2"/>
        <v>#N/A</v>
      </c>
      <c r="H33" s="62" t="e">
        <f t="shared" si="3"/>
        <v>#N/A</v>
      </c>
      <c r="I33" s="61">
        <f t="shared" si="4"/>
        <v>4</v>
      </c>
      <c r="J33" s="63">
        <f t="shared" si="5"/>
        <v>1.5763888888888886E-2</v>
      </c>
      <c r="K33" s="61"/>
      <c r="L33" s="61">
        <v>22</v>
      </c>
      <c r="M33" s="64">
        <v>42</v>
      </c>
      <c r="N33" s="20"/>
      <c r="O33" s="1"/>
    </row>
    <row r="34" spans="1:15" ht="12.75" customHeight="1" x14ac:dyDescent="0.2">
      <c r="A34" s="60">
        <v>509</v>
      </c>
      <c r="B34" s="21">
        <f t="shared" si="0"/>
        <v>1</v>
      </c>
      <c r="C34" s="21">
        <f t="shared" si="1"/>
        <v>509</v>
      </c>
      <c r="D34" s="8"/>
      <c r="E34" s="61">
        <v>33</v>
      </c>
      <c r="F34" s="60">
        <v>538</v>
      </c>
      <c r="G34" s="62" t="e">
        <f t="shared" si="2"/>
        <v>#N/A</v>
      </c>
      <c r="H34" s="62" t="e">
        <f t="shared" si="3"/>
        <v>#N/A</v>
      </c>
      <c r="I34" s="61">
        <f t="shared" si="4"/>
        <v>2</v>
      </c>
      <c r="J34" s="63">
        <f t="shared" si="5"/>
        <v>1.6157407407407409E-2</v>
      </c>
      <c r="K34" s="61"/>
      <c r="L34" s="61">
        <v>23</v>
      </c>
      <c r="M34" s="64">
        <v>16</v>
      </c>
      <c r="N34" s="20"/>
      <c r="O34" s="1"/>
    </row>
    <row r="35" spans="1:15" ht="12.75" customHeight="1" x14ac:dyDescent="0.2">
      <c r="A35" s="60">
        <v>510</v>
      </c>
      <c r="B35" s="21">
        <f t="shared" si="0"/>
        <v>0</v>
      </c>
      <c r="C35" s="21">
        <f t="shared" si="1"/>
        <v>510</v>
      </c>
      <c r="D35" s="8"/>
      <c r="E35" s="61">
        <v>34</v>
      </c>
      <c r="F35" s="60">
        <v>482</v>
      </c>
      <c r="G35" s="62" t="e">
        <f t="shared" si="2"/>
        <v>#N/A</v>
      </c>
      <c r="H35" s="62" t="e">
        <f t="shared" si="3"/>
        <v>#N/A</v>
      </c>
      <c r="I35" s="61">
        <f t="shared" si="4"/>
        <v>9</v>
      </c>
      <c r="J35" s="63">
        <f t="shared" si="5"/>
        <v>1.6180555555555556E-2</v>
      </c>
      <c r="K35" s="61"/>
      <c r="L35" s="61">
        <v>23</v>
      </c>
      <c r="M35" s="64">
        <v>18</v>
      </c>
      <c r="N35" s="20"/>
      <c r="O35" s="1"/>
    </row>
    <row r="36" spans="1:15" ht="12.75" customHeight="1" x14ac:dyDescent="0.2">
      <c r="A36" s="60">
        <v>511</v>
      </c>
      <c r="B36" s="21">
        <f t="shared" si="0"/>
        <v>0</v>
      </c>
      <c r="C36" s="21">
        <f t="shared" si="1"/>
        <v>511</v>
      </c>
      <c r="D36" s="8"/>
      <c r="E36" s="61">
        <v>35</v>
      </c>
      <c r="F36" s="60">
        <v>483</v>
      </c>
      <c r="G36" s="62" t="e">
        <f t="shared" si="2"/>
        <v>#N/A</v>
      </c>
      <c r="H36" s="62" t="e">
        <f t="shared" si="3"/>
        <v>#N/A</v>
      </c>
      <c r="I36" s="61">
        <f t="shared" si="4"/>
        <v>9</v>
      </c>
      <c r="J36" s="63">
        <f t="shared" si="5"/>
        <v>1.6180555555555556E-2</v>
      </c>
      <c r="K36" s="61"/>
      <c r="L36" s="61">
        <v>23</v>
      </c>
      <c r="M36" s="64">
        <v>18</v>
      </c>
      <c r="N36" s="20"/>
      <c r="O36" s="1"/>
    </row>
    <row r="37" spans="1:15" ht="12.75" customHeight="1" x14ac:dyDescent="0.2">
      <c r="A37" s="60">
        <v>512</v>
      </c>
      <c r="B37" s="21">
        <f t="shared" si="0"/>
        <v>3</v>
      </c>
      <c r="C37" s="21">
        <f t="shared" si="1"/>
        <v>512</v>
      </c>
      <c r="D37" s="8"/>
      <c r="E37" s="61">
        <v>36</v>
      </c>
      <c r="F37" s="60">
        <v>536</v>
      </c>
      <c r="G37" s="62" t="e">
        <f t="shared" si="2"/>
        <v>#N/A</v>
      </c>
      <c r="H37" s="62" t="e">
        <f t="shared" si="3"/>
        <v>#N/A</v>
      </c>
      <c r="I37" s="61">
        <f t="shared" si="4"/>
        <v>6</v>
      </c>
      <c r="J37" s="63">
        <f t="shared" si="5"/>
        <v>1.6203703703703703E-2</v>
      </c>
      <c r="K37" s="61"/>
      <c r="L37" s="61">
        <v>23</v>
      </c>
      <c r="M37" s="64">
        <v>20</v>
      </c>
      <c r="N37" s="20"/>
      <c r="O37" s="1"/>
    </row>
    <row r="38" spans="1:15" ht="12.75" customHeight="1" x14ac:dyDescent="0.2">
      <c r="A38" s="60">
        <v>513</v>
      </c>
      <c r="B38" s="21">
        <f t="shared" si="0"/>
        <v>1</v>
      </c>
      <c r="C38" s="21">
        <f t="shared" si="1"/>
        <v>513</v>
      </c>
      <c r="D38" s="8"/>
      <c r="E38" s="61">
        <v>37</v>
      </c>
      <c r="F38" s="60">
        <v>529</v>
      </c>
      <c r="G38" s="62" t="e">
        <f t="shared" si="2"/>
        <v>#N/A</v>
      </c>
      <c r="H38" s="62" t="e">
        <f t="shared" si="3"/>
        <v>#N/A</v>
      </c>
      <c r="I38" s="61">
        <f t="shared" si="4"/>
        <v>4</v>
      </c>
      <c r="J38" s="63">
        <f t="shared" si="5"/>
        <v>1.6284722222222221E-2</v>
      </c>
      <c r="K38" s="61"/>
      <c r="L38" s="61">
        <v>23</v>
      </c>
      <c r="M38" s="64">
        <v>27</v>
      </c>
      <c r="N38" s="20"/>
      <c r="O38" s="1"/>
    </row>
    <row r="39" spans="1:15" ht="12.75" customHeight="1" x14ac:dyDescent="0.2">
      <c r="A39" s="60">
        <v>514</v>
      </c>
      <c r="B39" s="21">
        <f t="shared" si="0"/>
        <v>7</v>
      </c>
      <c r="C39" s="21">
        <f t="shared" si="1"/>
        <v>514</v>
      </c>
      <c r="D39" s="8"/>
      <c r="E39" s="61">
        <v>38</v>
      </c>
      <c r="F39" s="60">
        <v>514</v>
      </c>
      <c r="G39" s="62" t="e">
        <f t="shared" si="2"/>
        <v>#N/A</v>
      </c>
      <c r="H39" s="62" t="e">
        <f t="shared" si="3"/>
        <v>#N/A</v>
      </c>
      <c r="I39" s="61">
        <f t="shared" si="4"/>
        <v>7</v>
      </c>
      <c r="J39" s="63">
        <f t="shared" si="5"/>
        <v>1.6481481481481482E-2</v>
      </c>
      <c r="K39" s="61"/>
      <c r="L39" s="61">
        <v>23</v>
      </c>
      <c r="M39" s="64">
        <v>44</v>
      </c>
      <c r="N39" s="20"/>
      <c r="O39" s="1"/>
    </row>
    <row r="40" spans="1:15" ht="12.75" customHeight="1" x14ac:dyDescent="0.2">
      <c r="A40" s="60">
        <v>515</v>
      </c>
      <c r="B40" s="21">
        <f t="shared" si="0"/>
        <v>4</v>
      </c>
      <c r="C40" s="21">
        <f t="shared" si="1"/>
        <v>515</v>
      </c>
      <c r="D40" s="8"/>
      <c r="E40" s="61">
        <v>39</v>
      </c>
      <c r="F40" s="60">
        <v>524</v>
      </c>
      <c r="G40" s="62" t="e">
        <f t="shared" si="2"/>
        <v>#N/A</v>
      </c>
      <c r="H40" s="62" t="e">
        <f t="shared" si="3"/>
        <v>#N/A</v>
      </c>
      <c r="I40" s="61">
        <f t="shared" si="4"/>
        <v>4</v>
      </c>
      <c r="J40" s="63">
        <f t="shared" si="5"/>
        <v>1.6712962962962961E-2</v>
      </c>
      <c r="K40" s="61"/>
      <c r="L40" s="61">
        <v>24</v>
      </c>
      <c r="M40" s="64">
        <v>4</v>
      </c>
      <c r="N40" s="20"/>
      <c r="O40" s="1"/>
    </row>
    <row r="41" spans="1:15" ht="12.75" customHeight="1" x14ac:dyDescent="0.2">
      <c r="A41" s="60">
        <v>516</v>
      </c>
      <c r="B41" s="21">
        <f t="shared" si="0"/>
        <v>2</v>
      </c>
      <c r="C41" s="21">
        <f t="shared" si="1"/>
        <v>516</v>
      </c>
      <c r="D41" s="8"/>
      <c r="E41" s="61">
        <v>40</v>
      </c>
      <c r="F41" s="60">
        <v>558</v>
      </c>
      <c r="G41" s="62" t="e">
        <f t="shared" si="2"/>
        <v>#N/A</v>
      </c>
      <c r="H41" s="62" t="e">
        <f t="shared" si="3"/>
        <v>#N/A</v>
      </c>
      <c r="I41" s="61">
        <f t="shared" si="4"/>
        <v>2</v>
      </c>
      <c r="J41" s="63">
        <f t="shared" si="5"/>
        <v>1.6851851851851851E-2</v>
      </c>
      <c r="K41" s="61"/>
      <c r="L41" s="61">
        <v>24</v>
      </c>
      <c r="M41" s="64">
        <v>16</v>
      </c>
      <c r="N41" s="20"/>
      <c r="O41" s="1"/>
    </row>
    <row r="42" spans="1:15" ht="12.75" customHeight="1" x14ac:dyDescent="0.2">
      <c r="A42" s="60">
        <v>517</v>
      </c>
      <c r="B42" s="21">
        <f t="shared" si="0"/>
        <v>0</v>
      </c>
      <c r="C42" s="21">
        <f t="shared" si="1"/>
        <v>517</v>
      </c>
      <c r="D42" s="8"/>
      <c r="E42" s="61">
        <v>41</v>
      </c>
      <c r="F42" s="60">
        <v>565</v>
      </c>
      <c r="G42" s="62" t="e">
        <f t="shared" si="2"/>
        <v>#N/A</v>
      </c>
      <c r="H42" s="62" t="e">
        <f t="shared" si="3"/>
        <v>#N/A</v>
      </c>
      <c r="I42" s="61">
        <f t="shared" si="4"/>
        <v>2</v>
      </c>
      <c r="J42" s="63">
        <f t="shared" si="5"/>
        <v>1.6851851851851851E-2</v>
      </c>
      <c r="K42" s="61"/>
      <c r="L42" s="61">
        <v>24</v>
      </c>
      <c r="M42" s="64">
        <v>16</v>
      </c>
      <c r="N42" s="20"/>
      <c r="O42" s="1"/>
    </row>
    <row r="43" spans="1:15" ht="12.75" customHeight="1" x14ac:dyDescent="0.2">
      <c r="A43" s="60">
        <v>518</v>
      </c>
      <c r="B43" s="21">
        <f t="shared" si="0"/>
        <v>4</v>
      </c>
      <c r="C43" s="21">
        <f t="shared" si="1"/>
        <v>518</v>
      </c>
      <c r="D43" s="8"/>
      <c r="E43" s="61">
        <v>42</v>
      </c>
      <c r="F43" s="60">
        <v>566</v>
      </c>
      <c r="G43" s="62" t="e">
        <f t="shared" si="2"/>
        <v>#N/A</v>
      </c>
      <c r="H43" s="62" t="e">
        <f t="shared" si="3"/>
        <v>#N/A</v>
      </c>
      <c r="I43" s="61">
        <f t="shared" si="4"/>
        <v>4</v>
      </c>
      <c r="J43" s="63">
        <f t="shared" si="5"/>
        <v>1.6851851851851851E-2</v>
      </c>
      <c r="K43" s="61"/>
      <c r="L43" s="61">
        <v>24</v>
      </c>
      <c r="M43" s="64">
        <v>16</v>
      </c>
      <c r="N43" s="20"/>
      <c r="O43" s="1"/>
    </row>
    <row r="44" spans="1:15" ht="12.75" customHeight="1" x14ac:dyDescent="0.2">
      <c r="A44" s="60">
        <v>519</v>
      </c>
      <c r="B44" s="21">
        <f t="shared" si="0"/>
        <v>9</v>
      </c>
      <c r="C44" s="21">
        <f t="shared" si="1"/>
        <v>519</v>
      </c>
      <c r="D44" s="8"/>
      <c r="E44" s="61">
        <v>43</v>
      </c>
      <c r="F44" s="60">
        <v>513</v>
      </c>
      <c r="G44" s="62" t="e">
        <f t="shared" si="2"/>
        <v>#N/A</v>
      </c>
      <c r="H44" s="62" t="e">
        <f t="shared" si="3"/>
        <v>#N/A</v>
      </c>
      <c r="I44" s="61">
        <f t="shared" si="4"/>
        <v>1</v>
      </c>
      <c r="J44" s="63">
        <f t="shared" si="5"/>
        <v>1.6863425925925928E-2</v>
      </c>
      <c r="K44" s="61"/>
      <c r="L44" s="61">
        <v>24</v>
      </c>
      <c r="M44" s="64">
        <v>17</v>
      </c>
      <c r="N44" s="20"/>
      <c r="O44" s="1"/>
    </row>
    <row r="45" spans="1:15" ht="12.75" customHeight="1" x14ac:dyDescent="0.2">
      <c r="A45" s="60">
        <v>520</v>
      </c>
      <c r="B45" s="21">
        <f t="shared" si="0"/>
        <v>2</v>
      </c>
      <c r="C45" s="21">
        <f t="shared" si="1"/>
        <v>520</v>
      </c>
      <c r="D45" s="8"/>
      <c r="E45" s="61">
        <v>44</v>
      </c>
      <c r="F45" s="60">
        <v>531</v>
      </c>
      <c r="G45" s="62" t="e">
        <f t="shared" si="2"/>
        <v>#N/A</v>
      </c>
      <c r="H45" s="62" t="e">
        <f t="shared" si="3"/>
        <v>#N/A</v>
      </c>
      <c r="I45" s="61">
        <f t="shared" si="4"/>
        <v>9</v>
      </c>
      <c r="J45" s="63">
        <f t="shared" si="5"/>
        <v>1.6898148148148148E-2</v>
      </c>
      <c r="K45" s="61"/>
      <c r="L45" s="61">
        <v>24</v>
      </c>
      <c r="M45" s="64">
        <v>20</v>
      </c>
      <c r="N45" s="20"/>
      <c r="O45" s="1"/>
    </row>
    <row r="46" spans="1:15" ht="12.75" customHeight="1" x14ac:dyDescent="0.2">
      <c r="A46" s="60">
        <v>521</v>
      </c>
      <c r="B46" s="21">
        <f t="shared" si="0"/>
        <v>0</v>
      </c>
      <c r="C46" s="21">
        <f t="shared" si="1"/>
        <v>521</v>
      </c>
      <c r="D46" s="8"/>
      <c r="E46" s="61">
        <v>45</v>
      </c>
      <c r="F46" s="60">
        <v>526</v>
      </c>
      <c r="G46" s="62" t="e">
        <f t="shared" si="2"/>
        <v>#N/A</v>
      </c>
      <c r="H46" s="62" t="e">
        <f t="shared" si="3"/>
        <v>#N/A</v>
      </c>
      <c r="I46" s="61">
        <f t="shared" si="4"/>
        <v>1</v>
      </c>
      <c r="J46" s="63">
        <f t="shared" si="5"/>
        <v>1.7175925925925924E-2</v>
      </c>
      <c r="K46" s="61"/>
      <c r="L46" s="61">
        <v>24</v>
      </c>
      <c r="M46" s="64">
        <v>44</v>
      </c>
      <c r="N46" s="20"/>
      <c r="O46" s="1"/>
    </row>
    <row r="47" spans="1:15" ht="12.75" customHeight="1" x14ac:dyDescent="0.2">
      <c r="A47" s="60">
        <v>522</v>
      </c>
      <c r="B47" s="21">
        <f t="shared" si="0"/>
        <v>0</v>
      </c>
      <c r="C47" s="21">
        <f t="shared" si="1"/>
        <v>522</v>
      </c>
      <c r="D47" s="8"/>
      <c r="E47" s="61">
        <v>46</v>
      </c>
      <c r="F47" s="60">
        <v>547</v>
      </c>
      <c r="G47" s="62" t="e">
        <f t="shared" si="2"/>
        <v>#N/A</v>
      </c>
      <c r="H47" s="62" t="e">
        <f t="shared" si="3"/>
        <v>#N/A</v>
      </c>
      <c r="I47" s="61">
        <f t="shared" si="4"/>
        <v>2</v>
      </c>
      <c r="J47" s="63">
        <f t="shared" si="5"/>
        <v>1.7372685185185185E-2</v>
      </c>
      <c r="K47" s="61"/>
      <c r="L47" s="61">
        <v>25</v>
      </c>
      <c r="M47" s="64">
        <v>1</v>
      </c>
      <c r="N47" s="20"/>
      <c r="O47" s="1"/>
    </row>
    <row r="48" spans="1:15" ht="12.75" customHeight="1" x14ac:dyDescent="0.2">
      <c r="A48" s="60">
        <v>523</v>
      </c>
      <c r="B48" s="21">
        <f t="shared" si="0"/>
        <v>4</v>
      </c>
      <c r="C48" s="21">
        <f t="shared" si="1"/>
        <v>523</v>
      </c>
      <c r="D48" s="8"/>
      <c r="E48" s="61">
        <v>47</v>
      </c>
      <c r="F48" s="60">
        <v>515</v>
      </c>
      <c r="G48" s="62" t="e">
        <f t="shared" si="2"/>
        <v>#N/A</v>
      </c>
      <c r="H48" s="62" t="e">
        <f t="shared" si="3"/>
        <v>#N/A</v>
      </c>
      <c r="I48" s="61">
        <f t="shared" si="4"/>
        <v>4</v>
      </c>
      <c r="J48" s="63">
        <f t="shared" si="5"/>
        <v>1.7650462962962962E-2</v>
      </c>
      <c r="K48" s="61"/>
      <c r="L48" s="61">
        <v>25</v>
      </c>
      <c r="M48" s="64">
        <v>25</v>
      </c>
      <c r="N48" s="20"/>
      <c r="O48" s="1"/>
    </row>
    <row r="49" spans="1:15" ht="12.75" customHeight="1" x14ac:dyDescent="0.2">
      <c r="A49" s="60">
        <v>524</v>
      </c>
      <c r="B49" s="21">
        <f t="shared" si="0"/>
        <v>4</v>
      </c>
      <c r="C49" s="21">
        <f t="shared" si="1"/>
        <v>524</v>
      </c>
      <c r="D49" s="8"/>
      <c r="E49" s="61">
        <v>48</v>
      </c>
      <c r="F49" s="60">
        <v>494</v>
      </c>
      <c r="G49" s="62" t="e">
        <f t="shared" si="2"/>
        <v>#N/A</v>
      </c>
      <c r="H49" s="62" t="e">
        <f t="shared" si="3"/>
        <v>#N/A</v>
      </c>
      <c r="I49" s="61">
        <f t="shared" si="4"/>
        <v>4</v>
      </c>
      <c r="J49" s="63">
        <f t="shared" si="5"/>
        <v>1.7719907407407406E-2</v>
      </c>
      <c r="K49" s="61"/>
      <c r="L49" s="61">
        <v>25</v>
      </c>
      <c r="M49" s="64">
        <v>31</v>
      </c>
      <c r="N49" s="20"/>
      <c r="O49" s="1"/>
    </row>
    <row r="50" spans="1:15" ht="12.75" customHeight="1" x14ac:dyDescent="0.2">
      <c r="A50" s="60">
        <v>525</v>
      </c>
      <c r="B50" s="21">
        <f t="shared" si="0"/>
        <v>0</v>
      </c>
      <c r="C50" s="21">
        <f t="shared" si="1"/>
        <v>525</v>
      </c>
      <c r="D50" s="8"/>
      <c r="E50" s="61">
        <v>49</v>
      </c>
      <c r="F50" s="60">
        <v>554</v>
      </c>
      <c r="G50" s="62" t="e">
        <f t="shared" si="2"/>
        <v>#N/A</v>
      </c>
      <c r="H50" s="62" t="e">
        <f t="shared" si="3"/>
        <v>#N/A</v>
      </c>
      <c r="I50" s="61">
        <f t="shared" si="4"/>
        <v>4</v>
      </c>
      <c r="J50" s="63">
        <f t="shared" si="5"/>
        <v>1.8275462962962962E-2</v>
      </c>
      <c r="K50" s="61"/>
      <c r="L50" s="61">
        <v>26</v>
      </c>
      <c r="M50" s="64">
        <v>19</v>
      </c>
      <c r="N50" s="20"/>
      <c r="O50" s="1"/>
    </row>
    <row r="51" spans="1:15" ht="12.75" customHeight="1" x14ac:dyDescent="0.2">
      <c r="A51" s="60">
        <v>526</v>
      </c>
      <c r="B51" s="21">
        <f t="shared" si="0"/>
        <v>1</v>
      </c>
      <c r="C51" s="21">
        <f t="shared" si="1"/>
        <v>526</v>
      </c>
      <c r="D51" s="8"/>
      <c r="E51" s="61">
        <v>50</v>
      </c>
      <c r="F51" s="60">
        <v>527</v>
      </c>
      <c r="G51" s="62" t="e">
        <f t="shared" si="2"/>
        <v>#N/A</v>
      </c>
      <c r="H51" s="62" t="e">
        <f t="shared" si="3"/>
        <v>#N/A</v>
      </c>
      <c r="I51" s="61">
        <f t="shared" si="4"/>
        <v>1</v>
      </c>
      <c r="J51" s="63">
        <f t="shared" si="5"/>
        <v>1.8749999999999999E-2</v>
      </c>
      <c r="K51" s="61"/>
      <c r="L51" s="61">
        <v>27</v>
      </c>
      <c r="M51" s="64">
        <v>0</v>
      </c>
      <c r="N51" s="20"/>
      <c r="O51" s="1"/>
    </row>
    <row r="52" spans="1:15" ht="12.75" customHeight="1" x14ac:dyDescent="0.2">
      <c r="A52" s="60">
        <v>527</v>
      </c>
      <c r="B52" s="21">
        <f t="shared" si="0"/>
        <v>1</v>
      </c>
      <c r="C52" s="21">
        <f t="shared" si="1"/>
        <v>527</v>
      </c>
      <c r="D52" s="8"/>
      <c r="E52" s="61">
        <v>51</v>
      </c>
      <c r="F52" s="60">
        <v>495</v>
      </c>
      <c r="G52" s="62" t="e">
        <f t="shared" si="2"/>
        <v>#N/A</v>
      </c>
      <c r="H52" s="62" t="e">
        <f t="shared" si="3"/>
        <v>#N/A</v>
      </c>
      <c r="I52" s="61">
        <f t="shared" si="4"/>
        <v>4</v>
      </c>
      <c r="J52" s="63">
        <f t="shared" si="5"/>
        <v>1.8993055555555558E-2</v>
      </c>
      <c r="K52" s="61"/>
      <c r="L52" s="61">
        <v>27</v>
      </c>
      <c r="M52" s="64">
        <v>21</v>
      </c>
      <c r="N52" s="20"/>
      <c r="O52" s="1"/>
    </row>
    <row r="53" spans="1:15" ht="12.75" customHeight="1" x14ac:dyDescent="0.2">
      <c r="A53" s="60">
        <v>528</v>
      </c>
      <c r="B53" s="21">
        <f t="shared" si="0"/>
        <v>9</v>
      </c>
      <c r="C53" s="21">
        <f t="shared" si="1"/>
        <v>528</v>
      </c>
      <c r="D53" s="8"/>
      <c r="E53" s="61">
        <v>52</v>
      </c>
      <c r="F53" s="60">
        <v>533</v>
      </c>
      <c r="G53" s="62" t="e">
        <f t="shared" si="2"/>
        <v>#N/A</v>
      </c>
      <c r="H53" s="62" t="e">
        <f t="shared" si="3"/>
        <v>#N/A</v>
      </c>
      <c r="I53" s="61">
        <f t="shared" si="4"/>
        <v>2</v>
      </c>
      <c r="J53" s="63">
        <f t="shared" si="5"/>
        <v>2.0590277777777777E-2</v>
      </c>
      <c r="K53" s="61"/>
      <c r="L53" s="61">
        <v>29</v>
      </c>
      <c r="M53" s="64">
        <v>39</v>
      </c>
      <c r="N53" s="20"/>
      <c r="O53" s="1"/>
    </row>
    <row r="54" spans="1:15" ht="12.75" customHeight="1" x14ac:dyDescent="0.2">
      <c r="A54" s="60">
        <v>529</v>
      </c>
      <c r="B54" s="21">
        <f t="shared" si="0"/>
        <v>4</v>
      </c>
      <c r="C54" s="21">
        <f t="shared" si="1"/>
        <v>529</v>
      </c>
      <c r="D54" s="8"/>
      <c r="E54" s="61">
        <v>53</v>
      </c>
      <c r="F54" s="60">
        <v>563</v>
      </c>
      <c r="G54" s="62" t="e">
        <f t="shared" si="2"/>
        <v>#N/A</v>
      </c>
      <c r="H54" s="62" t="e">
        <f t="shared" si="3"/>
        <v>#N/A</v>
      </c>
      <c r="I54" s="61">
        <f t="shared" si="4"/>
        <v>1</v>
      </c>
      <c r="J54" s="63">
        <f t="shared" si="5"/>
        <v>2.0601851851851854E-2</v>
      </c>
      <c r="K54" s="61"/>
      <c r="L54" s="61">
        <v>29</v>
      </c>
      <c r="M54" s="64">
        <v>40</v>
      </c>
      <c r="N54" s="20"/>
      <c r="O54" s="1"/>
    </row>
    <row r="55" spans="1:15" ht="12.75" customHeight="1" x14ac:dyDescent="0.2">
      <c r="A55" s="60">
        <v>530</v>
      </c>
      <c r="B55" s="21">
        <f t="shared" si="0"/>
        <v>0</v>
      </c>
      <c r="C55" s="21">
        <f t="shared" si="1"/>
        <v>530</v>
      </c>
      <c r="D55" s="8"/>
      <c r="E55" s="61">
        <v>54</v>
      </c>
      <c r="F55" s="60">
        <v>562</v>
      </c>
      <c r="G55" s="62" t="e">
        <f t="shared" si="2"/>
        <v>#N/A</v>
      </c>
      <c r="H55" s="62" t="e">
        <f t="shared" si="3"/>
        <v>#N/A</v>
      </c>
      <c r="I55" s="61">
        <f t="shared" si="4"/>
        <v>1</v>
      </c>
      <c r="J55" s="63">
        <f t="shared" si="5"/>
        <v>2.2141203703703705E-2</v>
      </c>
      <c r="K55" s="61"/>
      <c r="L55" s="61">
        <v>31</v>
      </c>
      <c r="M55" s="64">
        <v>53</v>
      </c>
      <c r="N55" s="20"/>
      <c r="O55" s="1"/>
    </row>
    <row r="56" spans="1:15" ht="12.75" customHeight="1" x14ac:dyDescent="0.2">
      <c r="A56" s="60">
        <v>531</v>
      </c>
      <c r="B56" s="21">
        <f t="shared" si="0"/>
        <v>9</v>
      </c>
      <c r="C56" s="21">
        <f t="shared" si="1"/>
        <v>531</v>
      </c>
      <c r="D56" s="8"/>
      <c r="E56" s="61">
        <v>55</v>
      </c>
      <c r="F56" s="60">
        <v>523</v>
      </c>
      <c r="G56" s="62" t="e">
        <f t="shared" si="2"/>
        <v>#N/A</v>
      </c>
      <c r="H56" s="62" t="e">
        <f t="shared" si="3"/>
        <v>#N/A</v>
      </c>
      <c r="I56" s="61">
        <f t="shared" si="4"/>
        <v>4</v>
      </c>
      <c r="J56" s="63">
        <f t="shared" si="5"/>
        <v>2.3842592592592596E-2</v>
      </c>
      <c r="K56" s="61"/>
      <c r="L56" s="61">
        <v>34</v>
      </c>
      <c r="M56" s="64">
        <v>20</v>
      </c>
      <c r="N56" s="20"/>
      <c r="O56" s="1"/>
    </row>
    <row r="57" spans="1:15" ht="12.75" customHeight="1" x14ac:dyDescent="0.2">
      <c r="A57" s="60">
        <v>532</v>
      </c>
      <c r="B57" s="21">
        <f t="shared" si="0"/>
        <v>9</v>
      </c>
      <c r="C57" s="21">
        <f t="shared" si="1"/>
        <v>532</v>
      </c>
      <c r="D57" s="8"/>
      <c r="E57" s="61">
        <v>56</v>
      </c>
      <c r="F57" s="60">
        <v>481</v>
      </c>
      <c r="G57" s="62" t="e">
        <f t="shared" si="2"/>
        <v>#N/A</v>
      </c>
      <c r="H57" s="62" t="e">
        <f t="shared" si="3"/>
        <v>#N/A</v>
      </c>
      <c r="I57" s="61">
        <f t="shared" si="4"/>
        <v>4</v>
      </c>
      <c r="J57" s="63">
        <f t="shared" si="5"/>
        <v>2.4895833333333336E-2</v>
      </c>
      <c r="K57" s="61"/>
      <c r="L57" s="61">
        <v>35</v>
      </c>
      <c r="M57" s="64">
        <v>51</v>
      </c>
      <c r="N57" s="20"/>
      <c r="O57" s="1"/>
    </row>
    <row r="58" spans="1:15" ht="12.75" customHeight="1" x14ac:dyDescent="0.2">
      <c r="A58" s="60">
        <v>533</v>
      </c>
      <c r="B58" s="21">
        <f t="shared" si="0"/>
        <v>2</v>
      </c>
      <c r="C58" s="21">
        <f t="shared" si="1"/>
        <v>533</v>
      </c>
      <c r="D58" s="8"/>
      <c r="E58" s="61">
        <v>57</v>
      </c>
      <c r="F58" s="60">
        <v>512</v>
      </c>
      <c r="G58" s="62" t="e">
        <f t="shared" si="2"/>
        <v>#N/A</v>
      </c>
      <c r="H58" s="62" t="e">
        <f t="shared" si="3"/>
        <v>#N/A</v>
      </c>
      <c r="I58" s="61">
        <f t="shared" si="4"/>
        <v>3</v>
      </c>
      <c r="J58" s="63">
        <f t="shared" si="5"/>
        <v>2.4907407407407406E-2</v>
      </c>
      <c r="K58" s="61"/>
      <c r="L58" s="61">
        <v>35</v>
      </c>
      <c r="M58" s="64">
        <v>52</v>
      </c>
      <c r="N58" s="20"/>
      <c r="O58" s="1"/>
    </row>
    <row r="59" spans="1:15" ht="12.75" customHeight="1" x14ac:dyDescent="0.2">
      <c r="A59" s="60">
        <v>534</v>
      </c>
      <c r="B59" s="21">
        <f t="shared" si="0"/>
        <v>0</v>
      </c>
      <c r="C59" s="21">
        <f t="shared" si="1"/>
        <v>534</v>
      </c>
      <c r="D59" s="8"/>
      <c r="E59" s="61">
        <v>58</v>
      </c>
      <c r="F59" s="60">
        <v>479</v>
      </c>
      <c r="G59" s="62" t="e">
        <f t="shared" si="2"/>
        <v>#N/A</v>
      </c>
      <c r="H59" s="62" t="e">
        <f t="shared" si="3"/>
        <v>#N/A</v>
      </c>
      <c r="I59" s="61">
        <f t="shared" si="4"/>
        <v>9</v>
      </c>
      <c r="J59" s="63">
        <f t="shared" si="5"/>
        <v>2.5092592592592593E-2</v>
      </c>
      <c r="K59" s="61"/>
      <c r="L59" s="61">
        <v>36</v>
      </c>
      <c r="M59" s="64">
        <v>8</v>
      </c>
      <c r="N59" s="20"/>
      <c r="O59" s="1"/>
    </row>
    <row r="60" spans="1:15" ht="12.75" customHeight="1" x14ac:dyDescent="0.2">
      <c r="A60" s="60">
        <v>535</v>
      </c>
      <c r="B60" s="21">
        <f t="shared" si="0"/>
        <v>0</v>
      </c>
      <c r="C60" s="21">
        <f t="shared" si="1"/>
        <v>535</v>
      </c>
      <c r="D60" s="8"/>
      <c r="E60" s="61">
        <v>59</v>
      </c>
      <c r="F60" s="60">
        <v>516</v>
      </c>
      <c r="G60" s="62" t="e">
        <f t="shared" si="2"/>
        <v>#N/A</v>
      </c>
      <c r="H60" s="62" t="e">
        <f t="shared" si="3"/>
        <v>#N/A</v>
      </c>
      <c r="I60" s="61">
        <f t="shared" si="4"/>
        <v>2</v>
      </c>
      <c r="J60" s="63">
        <f t="shared" si="5"/>
        <v>2.5277777777777777E-2</v>
      </c>
      <c r="K60" s="61"/>
      <c r="L60" s="61">
        <v>36</v>
      </c>
      <c r="M60" s="64">
        <v>24</v>
      </c>
      <c r="N60" s="20"/>
      <c r="O60" s="1"/>
    </row>
    <row r="61" spans="1:15" ht="12.75" customHeight="1" x14ac:dyDescent="0.2">
      <c r="A61" s="60">
        <v>536</v>
      </c>
      <c r="B61" s="21">
        <f t="shared" si="0"/>
        <v>6</v>
      </c>
      <c r="C61" s="21">
        <f t="shared" si="1"/>
        <v>536</v>
      </c>
      <c r="D61" s="8"/>
      <c r="E61" s="61">
        <v>60</v>
      </c>
      <c r="F61" s="60">
        <v>541</v>
      </c>
      <c r="G61" s="62" t="e">
        <f t="shared" si="2"/>
        <v>#N/A</v>
      </c>
      <c r="H61" s="62" t="e">
        <f t="shared" si="3"/>
        <v>#N/A</v>
      </c>
      <c r="I61" s="61">
        <f t="shared" si="4"/>
        <v>9</v>
      </c>
      <c r="J61" s="63">
        <f t="shared" si="5"/>
        <v>2.5312500000000002E-2</v>
      </c>
      <c r="K61" s="61"/>
      <c r="L61" s="61">
        <v>36</v>
      </c>
      <c r="M61" s="64">
        <v>27</v>
      </c>
      <c r="N61" s="20"/>
      <c r="O61" s="1"/>
    </row>
    <row r="62" spans="1:15" ht="12.75" customHeight="1" x14ac:dyDescent="0.2">
      <c r="A62" s="60">
        <v>537</v>
      </c>
      <c r="B62" s="21">
        <f t="shared" si="0"/>
        <v>2</v>
      </c>
      <c r="C62" s="21">
        <f t="shared" si="1"/>
        <v>537</v>
      </c>
      <c r="D62" s="8"/>
      <c r="E62" s="61">
        <v>61</v>
      </c>
      <c r="F62" s="60">
        <v>490</v>
      </c>
      <c r="G62" s="62" t="e">
        <f t="shared" si="2"/>
        <v>#N/A</v>
      </c>
      <c r="H62" s="62" t="e">
        <f t="shared" si="3"/>
        <v>#N/A</v>
      </c>
      <c r="I62" s="61">
        <f t="shared" si="4"/>
        <v>4</v>
      </c>
      <c r="J62" s="63">
        <f t="shared" si="5"/>
        <v>2.5868055555555557E-2</v>
      </c>
      <c r="K62" s="61"/>
      <c r="L62" s="61">
        <v>37</v>
      </c>
      <c r="M62" s="64">
        <v>15</v>
      </c>
      <c r="N62" s="20"/>
      <c r="O62" s="1"/>
    </row>
    <row r="63" spans="1:15" ht="12.75" customHeight="1" x14ac:dyDescent="0.2">
      <c r="A63" s="60">
        <v>538</v>
      </c>
      <c r="B63" s="21">
        <f t="shared" si="0"/>
        <v>2</v>
      </c>
      <c r="C63" s="21">
        <f t="shared" si="1"/>
        <v>538</v>
      </c>
      <c r="D63" s="8"/>
      <c r="E63" s="61">
        <v>62</v>
      </c>
      <c r="F63" s="60">
        <v>484</v>
      </c>
      <c r="G63" s="62" t="e">
        <f t="shared" si="2"/>
        <v>#N/A</v>
      </c>
      <c r="H63" s="62" t="e">
        <f t="shared" si="3"/>
        <v>#N/A</v>
      </c>
      <c r="I63" s="61">
        <f t="shared" si="4"/>
        <v>9</v>
      </c>
      <c r="J63" s="63">
        <f t="shared" si="5"/>
        <v>2.7071759259259257E-2</v>
      </c>
      <c r="K63" s="61"/>
      <c r="L63" s="61">
        <v>38</v>
      </c>
      <c r="M63" s="64">
        <v>59</v>
      </c>
      <c r="N63" s="20"/>
      <c r="O63" s="1"/>
    </row>
    <row r="64" spans="1:15" ht="12.75" customHeight="1" x14ac:dyDescent="0.2">
      <c r="A64" s="60">
        <v>539</v>
      </c>
      <c r="B64" s="21">
        <f t="shared" si="0"/>
        <v>3</v>
      </c>
      <c r="C64" s="21">
        <f t="shared" si="1"/>
        <v>539</v>
      </c>
      <c r="D64" s="8"/>
      <c r="E64" s="61">
        <v>63</v>
      </c>
      <c r="F64" s="60">
        <v>519</v>
      </c>
      <c r="G64" s="62" t="e">
        <f t="shared" si="2"/>
        <v>#N/A</v>
      </c>
      <c r="H64" s="62" t="e">
        <f t="shared" si="3"/>
        <v>#N/A</v>
      </c>
      <c r="I64" s="61">
        <f t="shared" si="4"/>
        <v>9</v>
      </c>
      <c r="J64" s="63">
        <f t="shared" si="5"/>
        <v>2.7858796296296298E-2</v>
      </c>
      <c r="K64" s="61"/>
      <c r="L64" s="61">
        <v>40</v>
      </c>
      <c r="M64" s="64">
        <v>7</v>
      </c>
      <c r="N64" s="20"/>
      <c r="O64" s="1"/>
    </row>
    <row r="65" spans="1:15" ht="12.75" customHeight="1" x14ac:dyDescent="0.2">
      <c r="A65" s="60">
        <v>540</v>
      </c>
      <c r="B65" s="21">
        <f t="shared" si="0"/>
        <v>1</v>
      </c>
      <c r="C65" s="21">
        <f t="shared" si="1"/>
        <v>540</v>
      </c>
      <c r="D65" s="8"/>
      <c r="E65" s="61">
        <v>64</v>
      </c>
      <c r="F65" s="60">
        <v>532</v>
      </c>
      <c r="G65" s="62" t="e">
        <f t="shared" si="2"/>
        <v>#N/A</v>
      </c>
      <c r="H65" s="62" t="e">
        <f t="shared" si="3"/>
        <v>#N/A</v>
      </c>
      <c r="I65" s="61">
        <f t="shared" si="4"/>
        <v>9</v>
      </c>
      <c r="J65" s="63">
        <f t="shared" si="5"/>
        <v>2.8611111111111115E-2</v>
      </c>
      <c r="K65" s="61"/>
      <c r="L65" s="61">
        <v>41</v>
      </c>
      <c r="M65" s="64">
        <v>12</v>
      </c>
      <c r="N65" s="20"/>
      <c r="O65" s="1"/>
    </row>
    <row r="66" spans="1:15" ht="12.75" customHeight="1" x14ac:dyDescent="0.2">
      <c r="A66" s="60">
        <v>541</v>
      </c>
      <c r="B66" s="21">
        <f t="shared" si="0"/>
        <v>9</v>
      </c>
      <c r="C66" s="21">
        <f t="shared" si="1"/>
        <v>541</v>
      </c>
      <c r="D66" s="8"/>
      <c r="E66" s="61">
        <v>65</v>
      </c>
      <c r="F66" s="60">
        <v>528</v>
      </c>
      <c r="G66" s="62" t="e">
        <f t="shared" ref="G66:G129" si="6">IF(ISBLANK(F66)," ",VLOOKUP(F66,listt,4,FALSE))</f>
        <v>#N/A</v>
      </c>
      <c r="H66" s="62" t="e">
        <f t="shared" ref="H66:H129" si="7">IF(ISBLANK(F66)," ",VLOOKUP(F66,listt,6,FALSE))</f>
        <v>#N/A</v>
      </c>
      <c r="I66" s="61">
        <f t="shared" ref="I66:I129" si="8">IF(ISBLANK(F66)," ",VLOOKUP(F66,lap,2,FALSE))</f>
        <v>9</v>
      </c>
      <c r="J66" s="63">
        <f t="shared" si="5"/>
        <v>2.8611111111111115E-2</v>
      </c>
      <c r="K66" s="61"/>
      <c r="L66" s="61">
        <v>41</v>
      </c>
      <c r="M66" s="64">
        <v>12</v>
      </c>
      <c r="N66" s="20"/>
      <c r="O66" s="1"/>
    </row>
    <row r="67" spans="1:15" ht="12.75" customHeight="1" x14ac:dyDescent="0.2">
      <c r="A67" s="60">
        <v>542</v>
      </c>
      <c r="B67" s="21">
        <f t="shared" si="0"/>
        <v>1</v>
      </c>
      <c r="C67" s="21">
        <f t="shared" si="1"/>
        <v>542</v>
      </c>
      <c r="D67" s="8"/>
      <c r="E67" s="61">
        <v>66</v>
      </c>
      <c r="F67" s="60">
        <v>549</v>
      </c>
      <c r="G67" s="62" t="e">
        <f t="shared" si="6"/>
        <v>#N/A</v>
      </c>
      <c r="H67" s="62" t="e">
        <f t="shared" si="7"/>
        <v>#N/A</v>
      </c>
      <c r="I67" s="61">
        <f t="shared" si="8"/>
        <v>4</v>
      </c>
      <c r="J67" s="63">
        <f t="shared" si="5"/>
        <v>2.8900462962962961E-2</v>
      </c>
      <c r="K67" s="61"/>
      <c r="L67" s="61">
        <v>41</v>
      </c>
      <c r="M67" s="64">
        <v>37</v>
      </c>
      <c r="N67" s="20"/>
      <c r="O67" s="1"/>
    </row>
    <row r="68" spans="1:15" ht="12.75" customHeight="1" x14ac:dyDescent="0.2">
      <c r="A68" s="60">
        <v>543</v>
      </c>
      <c r="B68" s="21">
        <f t="shared" si="0"/>
        <v>0</v>
      </c>
      <c r="C68" s="21">
        <f t="shared" si="1"/>
        <v>543</v>
      </c>
      <c r="D68" s="8"/>
      <c r="E68" s="61">
        <v>67</v>
      </c>
      <c r="F68" s="60">
        <v>548</v>
      </c>
      <c r="G68" s="62" t="e">
        <f t="shared" si="6"/>
        <v>#N/A</v>
      </c>
      <c r="H68" s="62" t="e">
        <f t="shared" si="7"/>
        <v>#N/A</v>
      </c>
      <c r="I68" s="61">
        <f t="shared" si="8"/>
        <v>9</v>
      </c>
      <c r="J68" s="63">
        <f t="shared" si="5"/>
        <v>2.9027777777777777E-2</v>
      </c>
      <c r="K68" s="61"/>
      <c r="L68" s="61">
        <v>41</v>
      </c>
      <c r="M68" s="64">
        <v>48</v>
      </c>
      <c r="N68" s="20"/>
      <c r="O68" s="1"/>
    </row>
    <row r="69" spans="1:15" ht="12.75" customHeight="1" x14ac:dyDescent="0.2">
      <c r="A69" s="60">
        <v>544</v>
      </c>
      <c r="B69" s="21">
        <f t="shared" si="0"/>
        <v>0</v>
      </c>
      <c r="C69" s="21">
        <f t="shared" si="1"/>
        <v>544</v>
      </c>
      <c r="D69" s="8"/>
      <c r="E69" s="61">
        <v>68</v>
      </c>
      <c r="F69" s="60">
        <v>520</v>
      </c>
      <c r="G69" s="62" t="e">
        <f t="shared" si="6"/>
        <v>#N/A</v>
      </c>
      <c r="H69" s="62" t="e">
        <f t="shared" si="7"/>
        <v>#N/A</v>
      </c>
      <c r="I69" s="61">
        <f t="shared" si="8"/>
        <v>2</v>
      </c>
      <c r="J69" s="63">
        <f t="shared" si="5"/>
        <v>2.9027777777777777E-2</v>
      </c>
      <c r="K69" s="61"/>
      <c r="L69" s="61">
        <v>41</v>
      </c>
      <c r="M69" s="64">
        <v>48</v>
      </c>
      <c r="N69" s="20"/>
      <c r="O69" s="1"/>
    </row>
    <row r="70" spans="1:15" ht="12.75" customHeight="1" x14ac:dyDescent="0.2">
      <c r="A70" s="60">
        <v>545</v>
      </c>
      <c r="B70" s="21">
        <f t="shared" si="0"/>
        <v>0</v>
      </c>
      <c r="C70" s="21">
        <f t="shared" si="1"/>
        <v>545</v>
      </c>
      <c r="D70" s="8"/>
      <c r="E70" s="61">
        <v>69</v>
      </c>
      <c r="F70" s="60">
        <v>491</v>
      </c>
      <c r="G70" s="62" t="e">
        <f t="shared" si="6"/>
        <v>#N/A</v>
      </c>
      <c r="H70" s="62" t="e">
        <f t="shared" si="7"/>
        <v>#N/A</v>
      </c>
      <c r="I70" s="61">
        <f t="shared" si="8"/>
        <v>4</v>
      </c>
      <c r="J70" s="63">
        <f t="shared" si="5"/>
        <v>2.9571759259259259E-2</v>
      </c>
      <c r="K70" s="61"/>
      <c r="L70" s="61">
        <v>42</v>
      </c>
      <c r="M70" s="64">
        <v>35</v>
      </c>
      <c r="N70" s="20"/>
      <c r="O70" s="1"/>
    </row>
    <row r="71" spans="1:15" ht="12.75" customHeight="1" x14ac:dyDescent="0.2">
      <c r="A71" s="60">
        <v>546</v>
      </c>
      <c r="B71" s="21">
        <f t="shared" si="0"/>
        <v>0</v>
      </c>
      <c r="C71" s="21">
        <f t="shared" si="1"/>
        <v>546</v>
      </c>
      <c r="D71" s="8"/>
      <c r="E71" s="61">
        <v>70</v>
      </c>
      <c r="F71" s="60">
        <v>564</v>
      </c>
      <c r="G71" s="62" t="e">
        <f t="shared" si="6"/>
        <v>#N/A</v>
      </c>
      <c r="H71" s="62" t="e">
        <f t="shared" si="7"/>
        <v>#N/A</v>
      </c>
      <c r="I71" s="61">
        <f t="shared" si="8"/>
        <v>2</v>
      </c>
      <c r="J71" s="63">
        <f t="shared" si="5"/>
        <v>2.9814814814814811E-2</v>
      </c>
      <c r="K71" s="61"/>
      <c r="L71" s="61">
        <v>42</v>
      </c>
      <c r="M71" s="64">
        <v>56</v>
      </c>
      <c r="N71" s="20"/>
      <c r="O71" s="1"/>
    </row>
    <row r="72" spans="1:15" ht="12.75" customHeight="1" x14ac:dyDescent="0.2">
      <c r="A72" s="60">
        <v>547</v>
      </c>
      <c r="B72" s="21">
        <f t="shared" si="0"/>
        <v>2</v>
      </c>
      <c r="C72" s="21">
        <f t="shared" si="1"/>
        <v>547</v>
      </c>
      <c r="D72" s="8"/>
      <c r="E72" s="61">
        <v>71</v>
      </c>
      <c r="F72" s="60">
        <v>478</v>
      </c>
      <c r="G72" s="62" t="e">
        <f t="shared" si="6"/>
        <v>#N/A</v>
      </c>
      <c r="H72" s="62" t="e">
        <f t="shared" si="7"/>
        <v>#N/A</v>
      </c>
      <c r="I72" s="61">
        <f t="shared" si="8"/>
        <v>9</v>
      </c>
      <c r="J72" s="63">
        <f t="shared" si="5"/>
        <v>3.0011574074074076E-2</v>
      </c>
      <c r="K72" s="61"/>
      <c r="L72" s="61">
        <v>43</v>
      </c>
      <c r="M72" s="64">
        <v>13</v>
      </c>
      <c r="N72" s="20"/>
      <c r="O72" s="1"/>
    </row>
    <row r="73" spans="1:15" ht="12.75" customHeight="1" x14ac:dyDescent="0.2">
      <c r="A73" s="60">
        <v>548</v>
      </c>
      <c r="B73" s="21">
        <f t="shared" si="0"/>
        <v>9</v>
      </c>
      <c r="C73" s="21">
        <f t="shared" si="1"/>
        <v>548</v>
      </c>
      <c r="D73" s="8"/>
      <c r="E73" s="61">
        <v>72</v>
      </c>
      <c r="F73" s="60">
        <v>537</v>
      </c>
      <c r="G73" s="62" t="e">
        <f t="shared" si="6"/>
        <v>#N/A</v>
      </c>
      <c r="H73" s="62" t="e">
        <f t="shared" si="7"/>
        <v>#N/A</v>
      </c>
      <c r="I73" s="61">
        <f t="shared" si="8"/>
        <v>2</v>
      </c>
      <c r="J73" s="63">
        <f t="shared" si="5"/>
        <v>3.0902777777777779E-2</v>
      </c>
      <c r="K73" s="61"/>
      <c r="L73" s="61">
        <v>44</v>
      </c>
      <c r="M73" s="64">
        <v>30</v>
      </c>
      <c r="N73" s="20"/>
      <c r="O73" s="1"/>
    </row>
    <row r="74" spans="1:15" ht="12.75" customHeight="1" x14ac:dyDescent="0.2">
      <c r="A74" s="60">
        <v>549</v>
      </c>
      <c r="B74" s="21">
        <f t="shared" si="0"/>
        <v>4</v>
      </c>
      <c r="C74" s="21">
        <f t="shared" si="1"/>
        <v>549</v>
      </c>
      <c r="D74" s="8"/>
      <c r="E74" s="61">
        <v>73</v>
      </c>
      <c r="F74" s="60">
        <v>539</v>
      </c>
      <c r="G74" s="62" t="e">
        <f t="shared" si="6"/>
        <v>#N/A</v>
      </c>
      <c r="H74" s="62" t="e">
        <f t="shared" si="7"/>
        <v>#N/A</v>
      </c>
      <c r="I74" s="61">
        <f t="shared" si="8"/>
        <v>3</v>
      </c>
      <c r="J74" s="63">
        <f t="shared" si="5"/>
        <v>3.1296296296296301E-2</v>
      </c>
      <c r="K74" s="61"/>
      <c r="L74" s="61">
        <v>45</v>
      </c>
      <c r="M74" s="64">
        <v>4</v>
      </c>
      <c r="N74" s="20"/>
      <c r="O74" s="1"/>
    </row>
    <row r="75" spans="1:15" ht="12.75" customHeight="1" x14ac:dyDescent="0.2">
      <c r="A75" s="60">
        <v>550</v>
      </c>
      <c r="B75" s="21">
        <f t="shared" si="0"/>
        <v>1</v>
      </c>
      <c r="C75" s="21">
        <f t="shared" si="1"/>
        <v>550</v>
      </c>
      <c r="D75" s="8"/>
      <c r="E75" s="61">
        <v>74</v>
      </c>
      <c r="F75" s="60">
        <v>529</v>
      </c>
      <c r="G75" s="62" t="e">
        <f t="shared" si="6"/>
        <v>#N/A</v>
      </c>
      <c r="H75" s="62" t="e">
        <f t="shared" si="7"/>
        <v>#N/A</v>
      </c>
      <c r="I75" s="61">
        <f t="shared" si="8"/>
        <v>4</v>
      </c>
      <c r="J75" s="63">
        <f t="shared" si="5"/>
        <v>3.1435185185185184E-2</v>
      </c>
      <c r="K75" s="61"/>
      <c r="L75" s="61">
        <v>45</v>
      </c>
      <c r="M75" s="64">
        <v>16</v>
      </c>
      <c r="N75" s="20"/>
      <c r="O75" s="1"/>
    </row>
    <row r="76" spans="1:15" ht="12.75" customHeight="1" x14ac:dyDescent="0.2">
      <c r="A76" s="60">
        <v>551</v>
      </c>
      <c r="B76" s="21">
        <f t="shared" si="0"/>
        <v>0</v>
      </c>
      <c r="C76" s="21">
        <f t="shared" si="1"/>
        <v>551</v>
      </c>
      <c r="D76" s="8"/>
      <c r="E76" s="61">
        <v>75</v>
      </c>
      <c r="F76" s="60">
        <v>518</v>
      </c>
      <c r="G76" s="62" t="e">
        <f t="shared" si="6"/>
        <v>#N/A</v>
      </c>
      <c r="H76" s="62" t="e">
        <f t="shared" si="7"/>
        <v>#N/A</v>
      </c>
      <c r="I76" s="61">
        <f t="shared" si="8"/>
        <v>4</v>
      </c>
      <c r="J76" s="63">
        <f t="shared" si="5"/>
        <v>3.1585648148148147E-2</v>
      </c>
      <c r="K76" s="61"/>
      <c r="L76" s="61">
        <v>45</v>
      </c>
      <c r="M76" s="64">
        <v>29</v>
      </c>
      <c r="N76" s="20"/>
      <c r="O76" s="1"/>
    </row>
    <row r="77" spans="1:15" ht="12.75" customHeight="1" x14ac:dyDescent="0.2">
      <c r="A77" s="60">
        <v>552</v>
      </c>
      <c r="B77" s="21">
        <f t="shared" si="0"/>
        <v>0</v>
      </c>
      <c r="C77" s="21">
        <f t="shared" si="1"/>
        <v>552</v>
      </c>
      <c r="D77" s="8"/>
      <c r="E77" s="61">
        <v>76</v>
      </c>
      <c r="F77" s="60">
        <v>482</v>
      </c>
      <c r="G77" s="62" t="e">
        <f t="shared" si="6"/>
        <v>#N/A</v>
      </c>
      <c r="H77" s="62" t="e">
        <f t="shared" si="7"/>
        <v>#N/A</v>
      </c>
      <c r="I77" s="61">
        <f t="shared" si="8"/>
        <v>9</v>
      </c>
      <c r="J77" s="63">
        <f t="shared" si="5"/>
        <v>3.1631944444444442E-2</v>
      </c>
      <c r="K77" s="61"/>
      <c r="L77" s="61">
        <v>45</v>
      </c>
      <c r="M77" s="64">
        <v>33</v>
      </c>
      <c r="N77" s="20"/>
      <c r="O77" s="1"/>
    </row>
    <row r="78" spans="1:15" ht="12.75" customHeight="1" x14ac:dyDescent="0.2">
      <c r="A78" s="60">
        <v>553</v>
      </c>
      <c r="B78" s="21">
        <f t="shared" si="0"/>
        <v>1</v>
      </c>
      <c r="C78" s="21">
        <f t="shared" si="1"/>
        <v>553</v>
      </c>
      <c r="D78" s="8"/>
      <c r="E78" s="61">
        <v>77</v>
      </c>
      <c r="F78" s="60">
        <v>536</v>
      </c>
      <c r="G78" s="62" t="e">
        <f t="shared" si="6"/>
        <v>#N/A</v>
      </c>
      <c r="H78" s="62" t="e">
        <f t="shared" si="7"/>
        <v>#N/A</v>
      </c>
      <c r="I78" s="61">
        <f t="shared" si="8"/>
        <v>6</v>
      </c>
      <c r="J78" s="63">
        <f t="shared" si="5"/>
        <v>3.1655092592592596E-2</v>
      </c>
      <c r="K78" s="61"/>
      <c r="L78" s="61">
        <v>45</v>
      </c>
      <c r="M78" s="64">
        <v>35</v>
      </c>
      <c r="N78" s="20"/>
      <c r="O78" s="1"/>
    </row>
    <row r="79" spans="1:15" ht="12.75" customHeight="1" x14ac:dyDescent="0.2">
      <c r="A79" s="60">
        <v>554</v>
      </c>
      <c r="B79" s="21">
        <f t="shared" si="0"/>
        <v>4</v>
      </c>
      <c r="C79" s="21">
        <f t="shared" si="1"/>
        <v>554</v>
      </c>
      <c r="D79" s="8"/>
      <c r="E79" s="61">
        <v>78</v>
      </c>
      <c r="F79" s="60">
        <v>488</v>
      </c>
      <c r="G79" s="62" t="e">
        <f t="shared" si="6"/>
        <v>#N/A</v>
      </c>
      <c r="H79" s="62" t="e">
        <f t="shared" si="7"/>
        <v>#N/A</v>
      </c>
      <c r="I79" s="61">
        <f t="shared" si="8"/>
        <v>4</v>
      </c>
      <c r="J79" s="63">
        <f t="shared" si="5"/>
        <v>3.172453703703703E-2</v>
      </c>
      <c r="K79" s="61"/>
      <c r="L79" s="61">
        <v>45</v>
      </c>
      <c r="M79" s="64">
        <v>41</v>
      </c>
      <c r="N79" s="20"/>
      <c r="O79" s="1"/>
    </row>
    <row r="80" spans="1:15" ht="12.75" customHeight="1" x14ac:dyDescent="0.2">
      <c r="A80" s="60">
        <v>556</v>
      </c>
      <c r="B80" s="21">
        <f t="shared" si="0"/>
        <v>0</v>
      </c>
      <c r="C80" s="21">
        <f t="shared" si="1"/>
        <v>556</v>
      </c>
      <c r="D80" s="8"/>
      <c r="E80" s="61">
        <v>79</v>
      </c>
      <c r="F80" s="60">
        <v>487</v>
      </c>
      <c r="G80" s="62" t="e">
        <f t="shared" si="6"/>
        <v>#N/A</v>
      </c>
      <c r="H80" s="62" t="e">
        <f t="shared" si="7"/>
        <v>#N/A</v>
      </c>
      <c r="I80" s="61">
        <f t="shared" si="8"/>
        <v>4</v>
      </c>
      <c r="J80" s="63">
        <f t="shared" si="5"/>
        <v>3.172453703703703E-2</v>
      </c>
      <c r="K80" s="61"/>
      <c r="L80" s="61">
        <v>45</v>
      </c>
      <c r="M80" s="64">
        <v>41</v>
      </c>
      <c r="N80" s="20"/>
      <c r="O80" s="1"/>
    </row>
    <row r="81" spans="1:15" ht="12.75" customHeight="1" x14ac:dyDescent="0.2">
      <c r="A81" s="60">
        <v>557</v>
      </c>
      <c r="B81" s="21">
        <f t="shared" si="0"/>
        <v>1</v>
      </c>
      <c r="C81" s="21">
        <f t="shared" si="1"/>
        <v>557</v>
      </c>
      <c r="D81" s="8"/>
      <c r="E81" s="61">
        <v>80</v>
      </c>
      <c r="F81" s="60">
        <v>483</v>
      </c>
      <c r="G81" s="62" t="e">
        <f t="shared" si="6"/>
        <v>#N/A</v>
      </c>
      <c r="H81" s="62" t="e">
        <f t="shared" si="7"/>
        <v>#N/A</v>
      </c>
      <c r="I81" s="61">
        <f t="shared" si="8"/>
        <v>9</v>
      </c>
      <c r="J81" s="63">
        <f t="shared" si="5"/>
        <v>3.1759259259259258E-2</v>
      </c>
      <c r="K81" s="61"/>
      <c r="L81" s="61">
        <v>45</v>
      </c>
      <c r="M81" s="64">
        <v>44</v>
      </c>
      <c r="N81" s="20"/>
      <c r="O81" s="1"/>
    </row>
    <row r="82" spans="1:15" ht="12.75" customHeight="1" x14ac:dyDescent="0.2">
      <c r="A82" s="60">
        <v>558</v>
      </c>
      <c r="B82" s="21">
        <f t="shared" si="0"/>
        <v>2</v>
      </c>
      <c r="C82" s="21">
        <f t="shared" si="1"/>
        <v>558</v>
      </c>
      <c r="D82" s="8"/>
      <c r="E82" s="61">
        <v>81</v>
      </c>
      <c r="F82" s="60">
        <v>489</v>
      </c>
      <c r="G82" s="62" t="e">
        <f t="shared" si="6"/>
        <v>#N/A</v>
      </c>
      <c r="H82" s="62" t="e">
        <f t="shared" si="7"/>
        <v>#N/A</v>
      </c>
      <c r="I82" s="61">
        <f t="shared" si="8"/>
        <v>4</v>
      </c>
      <c r="J82" s="63">
        <f t="shared" si="5"/>
        <v>3.1828703703703706E-2</v>
      </c>
      <c r="K82" s="61"/>
      <c r="L82" s="61">
        <v>45</v>
      </c>
      <c r="M82" s="64">
        <v>50</v>
      </c>
      <c r="N82" s="20"/>
      <c r="O82" s="1"/>
    </row>
    <row r="83" spans="1:15" ht="12.75" customHeight="1" x14ac:dyDescent="0.2">
      <c r="A83" s="60">
        <v>559</v>
      </c>
      <c r="B83" s="21">
        <f t="shared" si="0"/>
        <v>0</v>
      </c>
      <c r="C83" s="21">
        <f t="shared" si="1"/>
        <v>559</v>
      </c>
      <c r="D83" s="8"/>
      <c r="E83" s="61">
        <v>82</v>
      </c>
      <c r="F83" s="60">
        <v>538</v>
      </c>
      <c r="G83" s="62" t="e">
        <f t="shared" si="6"/>
        <v>#N/A</v>
      </c>
      <c r="H83" s="62" t="e">
        <f t="shared" si="7"/>
        <v>#N/A</v>
      </c>
      <c r="I83" s="61">
        <f t="shared" si="8"/>
        <v>2</v>
      </c>
      <c r="J83" s="63">
        <f t="shared" si="5"/>
        <v>3.2337962962962964E-2</v>
      </c>
      <c r="K83" s="61"/>
      <c r="L83" s="61">
        <v>46</v>
      </c>
      <c r="M83" s="64">
        <v>34</v>
      </c>
      <c r="N83" s="20"/>
      <c r="O83" s="1"/>
    </row>
    <row r="84" spans="1:15" ht="12.75" customHeight="1" x14ac:dyDescent="0.2">
      <c r="A84" s="60">
        <v>560</v>
      </c>
      <c r="B84" s="21">
        <f t="shared" si="0"/>
        <v>0</v>
      </c>
      <c r="C84" s="21">
        <f t="shared" si="1"/>
        <v>560</v>
      </c>
      <c r="D84" s="8"/>
      <c r="E84" s="61">
        <v>83</v>
      </c>
      <c r="F84" s="60">
        <v>514</v>
      </c>
      <c r="G84" s="62" t="e">
        <f t="shared" si="6"/>
        <v>#N/A</v>
      </c>
      <c r="H84" s="62" t="e">
        <f t="shared" si="7"/>
        <v>#N/A</v>
      </c>
      <c r="I84" s="61">
        <f t="shared" si="8"/>
        <v>7</v>
      </c>
      <c r="J84" s="63">
        <f t="shared" si="5"/>
        <v>3.2546296296296295E-2</v>
      </c>
      <c r="K84" s="61"/>
      <c r="L84" s="61">
        <v>46</v>
      </c>
      <c r="M84" s="64">
        <v>52</v>
      </c>
      <c r="N84" s="20"/>
      <c r="O84" s="1"/>
    </row>
    <row r="85" spans="1:15" ht="12.75" customHeight="1" x14ac:dyDescent="0.2">
      <c r="A85" s="60">
        <v>561</v>
      </c>
      <c r="B85" s="21">
        <f t="shared" si="0"/>
        <v>0</v>
      </c>
      <c r="C85" s="21">
        <f t="shared" si="1"/>
        <v>561</v>
      </c>
      <c r="D85" s="8"/>
      <c r="E85" s="61">
        <v>84</v>
      </c>
      <c r="F85" s="60">
        <v>547</v>
      </c>
      <c r="G85" s="62" t="e">
        <f t="shared" si="6"/>
        <v>#N/A</v>
      </c>
      <c r="H85" s="62" t="e">
        <f t="shared" si="7"/>
        <v>#N/A</v>
      </c>
      <c r="I85" s="61">
        <f t="shared" si="8"/>
        <v>2</v>
      </c>
      <c r="J85" s="63">
        <f t="shared" si="5"/>
        <v>3.2696759259259259E-2</v>
      </c>
      <c r="K85" s="61"/>
      <c r="L85" s="61">
        <v>47</v>
      </c>
      <c r="M85" s="64">
        <v>5</v>
      </c>
      <c r="N85" s="20"/>
      <c r="O85" s="1"/>
    </row>
    <row r="86" spans="1:15" ht="12.75" customHeight="1" x14ac:dyDescent="0.2">
      <c r="A86" s="60">
        <v>562</v>
      </c>
      <c r="B86" s="21">
        <f t="shared" si="0"/>
        <v>1</v>
      </c>
      <c r="C86" s="21">
        <f t="shared" si="1"/>
        <v>562</v>
      </c>
      <c r="D86" s="8"/>
      <c r="E86" s="61">
        <v>85</v>
      </c>
      <c r="F86" s="60">
        <v>485</v>
      </c>
      <c r="G86" s="62" t="e">
        <f t="shared" si="6"/>
        <v>#N/A</v>
      </c>
      <c r="H86" s="62" t="e">
        <f t="shared" si="7"/>
        <v>#N/A</v>
      </c>
      <c r="I86" s="61">
        <f t="shared" si="8"/>
        <v>4</v>
      </c>
      <c r="J86" s="63">
        <f t="shared" si="5"/>
        <v>3.2939814814814811E-2</v>
      </c>
      <c r="K86" s="61"/>
      <c r="L86" s="61">
        <v>47</v>
      </c>
      <c r="M86" s="64">
        <v>26</v>
      </c>
      <c r="N86" s="20"/>
      <c r="O86" s="1"/>
    </row>
    <row r="87" spans="1:15" ht="12.75" customHeight="1" x14ac:dyDescent="0.2">
      <c r="A87" s="60">
        <v>563</v>
      </c>
      <c r="B87" s="21">
        <f t="shared" si="0"/>
        <v>1</v>
      </c>
      <c r="C87" s="21">
        <f t="shared" si="1"/>
        <v>563</v>
      </c>
      <c r="D87" s="8"/>
      <c r="E87" s="61">
        <v>86</v>
      </c>
      <c r="F87" s="60">
        <v>486</v>
      </c>
      <c r="G87" s="62" t="e">
        <f t="shared" si="6"/>
        <v>#N/A</v>
      </c>
      <c r="H87" s="62" t="e">
        <f t="shared" si="7"/>
        <v>#N/A</v>
      </c>
      <c r="I87" s="61">
        <f t="shared" si="8"/>
        <v>4</v>
      </c>
      <c r="J87" s="63">
        <f t="shared" si="5"/>
        <v>3.2962962962962965E-2</v>
      </c>
      <c r="K87" s="61"/>
      <c r="L87" s="61">
        <v>47</v>
      </c>
      <c r="M87" s="64">
        <v>28</v>
      </c>
      <c r="N87" s="20"/>
      <c r="O87" s="1"/>
    </row>
    <row r="88" spans="1:15" ht="12.75" customHeight="1" x14ac:dyDescent="0.2">
      <c r="A88" s="60">
        <v>564</v>
      </c>
      <c r="B88" s="21">
        <f t="shared" si="0"/>
        <v>2</v>
      </c>
      <c r="C88" s="21">
        <f t="shared" si="1"/>
        <v>564</v>
      </c>
      <c r="D88" s="8"/>
      <c r="E88" s="61">
        <v>87</v>
      </c>
      <c r="F88" s="60">
        <v>558</v>
      </c>
      <c r="G88" s="62" t="e">
        <f t="shared" si="6"/>
        <v>#N/A</v>
      </c>
      <c r="H88" s="62" t="e">
        <f t="shared" si="7"/>
        <v>#N/A</v>
      </c>
      <c r="I88" s="61">
        <f t="shared" si="8"/>
        <v>2</v>
      </c>
      <c r="J88" s="63">
        <f t="shared" si="5"/>
        <v>3.3923611111111113E-2</v>
      </c>
      <c r="K88" s="61"/>
      <c r="L88" s="61">
        <v>48</v>
      </c>
      <c r="M88" s="64">
        <v>51</v>
      </c>
      <c r="N88" s="20"/>
      <c r="O88" s="1"/>
    </row>
    <row r="89" spans="1:15" ht="12.75" customHeight="1" x14ac:dyDescent="0.2">
      <c r="A89" s="60">
        <v>565</v>
      </c>
      <c r="B89" s="21">
        <f t="shared" si="0"/>
        <v>2</v>
      </c>
      <c r="C89" s="21">
        <f t="shared" si="1"/>
        <v>565</v>
      </c>
      <c r="D89" s="8"/>
      <c r="E89" s="61">
        <v>88</v>
      </c>
      <c r="F89" s="60">
        <v>565</v>
      </c>
      <c r="G89" s="62" t="e">
        <f t="shared" si="6"/>
        <v>#N/A</v>
      </c>
      <c r="H89" s="62" t="e">
        <f t="shared" si="7"/>
        <v>#N/A</v>
      </c>
      <c r="I89" s="61">
        <f t="shared" si="8"/>
        <v>2</v>
      </c>
      <c r="J89" s="63">
        <f t="shared" si="5"/>
        <v>3.3923611111111113E-2</v>
      </c>
      <c r="K89" s="61"/>
      <c r="L89" s="61">
        <v>48</v>
      </c>
      <c r="M89" s="64">
        <v>51</v>
      </c>
      <c r="N89" s="20"/>
      <c r="O89" s="1"/>
    </row>
    <row r="90" spans="1:15" ht="12.75" customHeight="1" x14ac:dyDescent="0.2">
      <c r="A90" s="60">
        <v>566</v>
      </c>
      <c r="B90" s="21">
        <f t="shared" si="0"/>
        <v>4</v>
      </c>
      <c r="C90" s="21">
        <f t="shared" si="1"/>
        <v>566</v>
      </c>
      <c r="D90" s="8"/>
      <c r="E90" s="61">
        <v>89</v>
      </c>
      <c r="F90" s="60">
        <v>566</v>
      </c>
      <c r="G90" s="62" t="e">
        <f t="shared" si="6"/>
        <v>#N/A</v>
      </c>
      <c r="H90" s="62" t="e">
        <f t="shared" si="7"/>
        <v>#N/A</v>
      </c>
      <c r="I90" s="61">
        <f t="shared" si="8"/>
        <v>4</v>
      </c>
      <c r="J90" s="63">
        <f t="shared" si="5"/>
        <v>3.3935185185185186E-2</v>
      </c>
      <c r="K90" s="61"/>
      <c r="L90" s="61">
        <v>48</v>
      </c>
      <c r="M90" s="64">
        <v>52</v>
      </c>
      <c r="N90" s="20"/>
      <c r="O90" s="1"/>
    </row>
    <row r="91" spans="1:15" ht="12.75" customHeight="1" x14ac:dyDescent="0.2">
      <c r="A91" s="60">
        <v>567</v>
      </c>
      <c r="B91" s="21">
        <f t="shared" si="0"/>
        <v>0</v>
      </c>
      <c r="C91" s="21">
        <f t="shared" si="1"/>
        <v>567</v>
      </c>
      <c r="D91" s="8"/>
      <c r="E91" s="61">
        <v>90</v>
      </c>
      <c r="F91" s="60">
        <v>524</v>
      </c>
      <c r="G91" s="62" t="e">
        <f t="shared" si="6"/>
        <v>#N/A</v>
      </c>
      <c r="H91" s="62" t="e">
        <f t="shared" si="7"/>
        <v>#N/A</v>
      </c>
      <c r="I91" s="61">
        <f t="shared" si="8"/>
        <v>4</v>
      </c>
      <c r="J91" s="63">
        <f t="shared" si="5"/>
        <v>3.3958333333333333E-2</v>
      </c>
      <c r="K91" s="61"/>
      <c r="L91" s="61">
        <v>48</v>
      </c>
      <c r="M91" s="64">
        <v>54</v>
      </c>
      <c r="N91" s="20"/>
      <c r="O91" s="1"/>
    </row>
    <row r="92" spans="1:15" ht="12.75" customHeight="1" x14ac:dyDescent="0.2">
      <c r="A92" s="60">
        <v>568</v>
      </c>
      <c r="B92" s="21">
        <f t="shared" si="0"/>
        <v>0</v>
      </c>
      <c r="C92" s="21">
        <f t="shared" si="1"/>
        <v>568</v>
      </c>
      <c r="D92" s="8"/>
      <c r="E92" s="61">
        <v>91</v>
      </c>
      <c r="F92" s="60">
        <v>531</v>
      </c>
      <c r="G92" s="62" t="e">
        <f t="shared" si="6"/>
        <v>#N/A</v>
      </c>
      <c r="H92" s="62" t="e">
        <f t="shared" si="7"/>
        <v>#N/A</v>
      </c>
      <c r="I92" s="61">
        <f t="shared" si="8"/>
        <v>9</v>
      </c>
      <c r="J92" s="63">
        <f t="shared" si="5"/>
        <v>3.4768518518518525E-2</v>
      </c>
      <c r="K92" s="61"/>
      <c r="L92" s="61">
        <v>50</v>
      </c>
      <c r="M92" s="64">
        <v>4</v>
      </c>
      <c r="N92" s="20"/>
      <c r="O92" s="1"/>
    </row>
    <row r="93" spans="1:15" ht="12.75" customHeight="1" x14ac:dyDescent="0.2">
      <c r="A93" s="60">
        <v>569</v>
      </c>
      <c r="B93" s="21">
        <f t="shared" si="0"/>
        <v>0</v>
      </c>
      <c r="C93" s="21">
        <f t="shared" si="1"/>
        <v>569</v>
      </c>
      <c r="D93" s="8"/>
      <c r="E93" s="61">
        <v>92</v>
      </c>
      <c r="F93" s="60">
        <v>523</v>
      </c>
      <c r="G93" s="62" t="e">
        <f t="shared" si="6"/>
        <v>#N/A</v>
      </c>
      <c r="H93" s="62" t="e">
        <f t="shared" si="7"/>
        <v>#N/A</v>
      </c>
      <c r="I93" s="61">
        <f t="shared" si="8"/>
        <v>4</v>
      </c>
      <c r="J93" s="63">
        <f t="shared" si="5"/>
        <v>3.5208333333333335E-2</v>
      </c>
      <c r="K93" s="61"/>
      <c r="L93" s="61">
        <v>50</v>
      </c>
      <c r="M93" s="64">
        <v>42</v>
      </c>
      <c r="N93" s="20"/>
      <c r="O93" s="1"/>
    </row>
    <row r="94" spans="1:15" ht="12.75" customHeight="1" x14ac:dyDescent="0.2">
      <c r="A94" s="60">
        <v>570</v>
      </c>
      <c r="B94" s="21">
        <f t="shared" si="0"/>
        <v>0</v>
      </c>
      <c r="C94" s="21">
        <f t="shared" si="1"/>
        <v>570</v>
      </c>
      <c r="D94" s="8"/>
      <c r="E94" s="61">
        <v>93</v>
      </c>
      <c r="F94" s="60">
        <v>494</v>
      </c>
      <c r="G94" s="62" t="e">
        <f t="shared" si="6"/>
        <v>#N/A</v>
      </c>
      <c r="H94" s="62" t="e">
        <f t="shared" si="7"/>
        <v>#N/A</v>
      </c>
      <c r="I94" s="61">
        <f t="shared" si="8"/>
        <v>4</v>
      </c>
      <c r="J94" s="63">
        <f t="shared" si="5"/>
        <v>3.5428240740740739E-2</v>
      </c>
      <c r="K94" s="61"/>
      <c r="L94" s="61">
        <v>51</v>
      </c>
      <c r="M94" s="64">
        <v>1</v>
      </c>
      <c r="N94" s="20"/>
      <c r="O94" s="1"/>
    </row>
    <row r="95" spans="1:15" ht="12.75" customHeight="1" x14ac:dyDescent="0.2">
      <c r="A95" s="60">
        <v>571</v>
      </c>
      <c r="B95" s="21">
        <f t="shared" si="0"/>
        <v>0</v>
      </c>
      <c r="C95" s="21">
        <f t="shared" si="1"/>
        <v>571</v>
      </c>
      <c r="D95" s="8"/>
      <c r="E95" s="61">
        <v>94</v>
      </c>
      <c r="F95" s="60">
        <v>515</v>
      </c>
      <c r="G95" s="62" t="e">
        <f t="shared" si="6"/>
        <v>#N/A</v>
      </c>
      <c r="H95" s="62" t="e">
        <f t="shared" si="7"/>
        <v>#N/A</v>
      </c>
      <c r="I95" s="61">
        <f t="shared" si="8"/>
        <v>4</v>
      </c>
      <c r="J95" s="63">
        <f t="shared" si="5"/>
        <v>3.5879629629629629E-2</v>
      </c>
      <c r="K95" s="61"/>
      <c r="L95" s="61">
        <v>51</v>
      </c>
      <c r="M95" s="64">
        <v>40</v>
      </c>
      <c r="N95" s="20"/>
      <c r="O95" s="1"/>
    </row>
    <row r="96" spans="1:15" ht="12.75" customHeight="1" x14ac:dyDescent="0.2">
      <c r="A96" s="60">
        <v>572</v>
      </c>
      <c r="B96" s="21">
        <f t="shared" si="0"/>
        <v>0</v>
      </c>
      <c r="C96" s="21">
        <f t="shared" si="1"/>
        <v>572</v>
      </c>
      <c r="D96" s="8"/>
      <c r="E96" s="61">
        <v>95</v>
      </c>
      <c r="F96" s="60">
        <v>512</v>
      </c>
      <c r="G96" s="62" t="e">
        <f t="shared" si="6"/>
        <v>#N/A</v>
      </c>
      <c r="H96" s="62" t="e">
        <f t="shared" si="7"/>
        <v>#N/A</v>
      </c>
      <c r="I96" s="61">
        <f t="shared" si="8"/>
        <v>3</v>
      </c>
      <c r="J96" s="63">
        <f t="shared" si="5"/>
        <v>3.6574074074074071E-2</v>
      </c>
      <c r="K96" s="61"/>
      <c r="L96" s="61">
        <v>52</v>
      </c>
      <c r="M96" s="64">
        <v>40</v>
      </c>
      <c r="N96" s="20"/>
      <c r="O96" s="1"/>
    </row>
    <row r="97" spans="1:15" ht="12.75" customHeight="1" x14ac:dyDescent="0.2">
      <c r="A97" s="60">
        <v>573</v>
      </c>
      <c r="B97" s="21">
        <f t="shared" si="0"/>
        <v>0</v>
      </c>
      <c r="C97" s="21">
        <f t="shared" si="1"/>
        <v>573</v>
      </c>
      <c r="D97" s="8"/>
      <c r="E97" s="61">
        <v>96</v>
      </c>
      <c r="F97" s="60">
        <v>481</v>
      </c>
      <c r="G97" s="62" t="e">
        <f t="shared" si="6"/>
        <v>#N/A</v>
      </c>
      <c r="H97" s="62" t="e">
        <f t="shared" si="7"/>
        <v>#N/A</v>
      </c>
      <c r="I97" s="61">
        <f t="shared" si="8"/>
        <v>4</v>
      </c>
      <c r="J97" s="63">
        <f t="shared" si="5"/>
        <v>3.6898148148148145E-2</v>
      </c>
      <c r="K97" s="61"/>
      <c r="L97" s="61">
        <v>53</v>
      </c>
      <c r="M97" s="64">
        <v>8</v>
      </c>
      <c r="N97" s="20"/>
      <c r="O97" s="1"/>
    </row>
    <row r="98" spans="1:15" ht="12.75" customHeight="1" x14ac:dyDescent="0.2">
      <c r="A98" s="60">
        <v>574</v>
      </c>
      <c r="B98" s="21">
        <f t="shared" si="0"/>
        <v>0</v>
      </c>
      <c r="C98" s="21">
        <f t="shared" si="1"/>
        <v>574</v>
      </c>
      <c r="D98" s="8"/>
      <c r="E98" s="61">
        <v>97</v>
      </c>
      <c r="F98" s="60">
        <v>554</v>
      </c>
      <c r="G98" s="62" t="e">
        <f t="shared" si="6"/>
        <v>#N/A</v>
      </c>
      <c r="H98" s="62" t="e">
        <f t="shared" si="7"/>
        <v>#N/A</v>
      </c>
      <c r="I98" s="61">
        <f t="shared" si="8"/>
        <v>4</v>
      </c>
      <c r="J98" s="63">
        <f t="shared" si="5"/>
        <v>3.7060185185185189E-2</v>
      </c>
      <c r="K98" s="61"/>
      <c r="L98" s="61">
        <v>53</v>
      </c>
      <c r="M98" s="64">
        <v>22</v>
      </c>
      <c r="N98" s="20"/>
      <c r="O98" s="1"/>
    </row>
    <row r="99" spans="1:15" ht="12.75" customHeight="1" x14ac:dyDescent="0.2">
      <c r="A99" s="60">
        <v>575</v>
      </c>
      <c r="B99" s="21">
        <f t="shared" si="0"/>
        <v>0</v>
      </c>
      <c r="C99" s="21">
        <f t="shared" si="1"/>
        <v>575</v>
      </c>
      <c r="D99" s="8"/>
      <c r="E99" s="61">
        <v>98</v>
      </c>
      <c r="F99" s="60">
        <v>479</v>
      </c>
      <c r="G99" s="62" t="e">
        <f t="shared" si="6"/>
        <v>#N/A</v>
      </c>
      <c r="H99" s="62" t="e">
        <f t="shared" si="7"/>
        <v>#N/A</v>
      </c>
      <c r="I99" s="61">
        <f t="shared" si="8"/>
        <v>9</v>
      </c>
      <c r="J99" s="63">
        <f t="shared" si="5"/>
        <v>3.7893518518518521E-2</v>
      </c>
      <c r="K99" s="61"/>
      <c r="L99" s="61">
        <v>54</v>
      </c>
      <c r="M99" s="64">
        <v>34</v>
      </c>
      <c r="N99" s="20"/>
      <c r="O99" s="1"/>
    </row>
    <row r="100" spans="1:15" ht="12.75" customHeight="1" x14ac:dyDescent="0.2">
      <c r="A100" s="60">
        <v>576</v>
      </c>
      <c r="B100" s="21">
        <f t="shared" si="0"/>
        <v>0</v>
      </c>
      <c r="C100" s="21">
        <f t="shared" si="1"/>
        <v>576</v>
      </c>
      <c r="D100" s="8"/>
      <c r="E100" s="61">
        <v>99</v>
      </c>
      <c r="F100" s="60">
        <v>541</v>
      </c>
      <c r="G100" s="62" t="e">
        <f t="shared" si="6"/>
        <v>#N/A</v>
      </c>
      <c r="H100" s="62" t="e">
        <f t="shared" si="7"/>
        <v>#N/A</v>
      </c>
      <c r="I100" s="61">
        <f t="shared" si="8"/>
        <v>9</v>
      </c>
      <c r="J100" s="63">
        <f t="shared" si="5"/>
        <v>3.8217592592592588E-2</v>
      </c>
      <c r="K100" s="61"/>
      <c r="L100" s="61">
        <v>55</v>
      </c>
      <c r="M100" s="64">
        <v>2</v>
      </c>
      <c r="N100" s="20"/>
      <c r="O100" s="1"/>
    </row>
    <row r="101" spans="1:15" ht="12.75" customHeight="1" x14ac:dyDescent="0.2">
      <c r="A101" s="60">
        <v>577</v>
      </c>
      <c r="B101" s="21">
        <f t="shared" si="0"/>
        <v>0</v>
      </c>
      <c r="C101" s="21">
        <f t="shared" si="1"/>
        <v>577</v>
      </c>
      <c r="D101" s="8"/>
      <c r="E101" s="61">
        <v>100</v>
      </c>
      <c r="F101" s="60">
        <v>495</v>
      </c>
      <c r="G101" s="62" t="e">
        <f t="shared" si="6"/>
        <v>#N/A</v>
      </c>
      <c r="H101" s="62" t="e">
        <f t="shared" si="7"/>
        <v>#N/A</v>
      </c>
      <c r="I101" s="61">
        <f t="shared" si="8"/>
        <v>4</v>
      </c>
      <c r="J101" s="63">
        <f t="shared" si="5"/>
        <v>3.8495370370370367E-2</v>
      </c>
      <c r="K101" s="61"/>
      <c r="L101" s="61">
        <v>55</v>
      </c>
      <c r="M101" s="64">
        <v>26</v>
      </c>
      <c r="N101" s="20"/>
      <c r="O101" s="1"/>
    </row>
    <row r="102" spans="1:15" ht="12.75" customHeight="1" x14ac:dyDescent="0.2">
      <c r="A102" s="60">
        <v>578</v>
      </c>
      <c r="B102" s="21">
        <f t="shared" si="0"/>
        <v>0</v>
      </c>
      <c r="C102" s="21">
        <f t="shared" si="1"/>
        <v>578</v>
      </c>
      <c r="D102" s="8"/>
      <c r="E102" s="61">
        <v>101</v>
      </c>
      <c r="F102" s="60">
        <v>490</v>
      </c>
      <c r="G102" s="62" t="e">
        <f t="shared" si="6"/>
        <v>#N/A</v>
      </c>
      <c r="H102" s="62" t="e">
        <f t="shared" si="7"/>
        <v>#N/A</v>
      </c>
      <c r="I102" s="61">
        <f t="shared" si="8"/>
        <v>4</v>
      </c>
      <c r="J102" s="63">
        <f t="shared" si="5"/>
        <v>3.8831018518518515E-2</v>
      </c>
      <c r="K102" s="61"/>
      <c r="L102" s="61">
        <v>55</v>
      </c>
      <c r="M102" s="64">
        <v>55</v>
      </c>
      <c r="N102" s="20"/>
      <c r="O102" s="1"/>
    </row>
    <row r="103" spans="1:15" ht="12.75" customHeight="1" x14ac:dyDescent="0.2">
      <c r="A103" s="60">
        <v>579</v>
      </c>
      <c r="B103" s="21">
        <f t="shared" si="0"/>
        <v>0</v>
      </c>
      <c r="C103" s="21">
        <f t="shared" si="1"/>
        <v>579</v>
      </c>
      <c r="D103" s="8"/>
      <c r="E103" s="61">
        <v>102</v>
      </c>
      <c r="F103" s="60">
        <v>533</v>
      </c>
      <c r="G103" s="62" t="e">
        <f t="shared" si="6"/>
        <v>#N/A</v>
      </c>
      <c r="H103" s="62" t="e">
        <f t="shared" si="7"/>
        <v>#N/A</v>
      </c>
      <c r="I103" s="61">
        <f t="shared" si="8"/>
        <v>2</v>
      </c>
      <c r="J103" s="63">
        <f t="shared" si="5"/>
        <v>3.9502314814814816E-2</v>
      </c>
      <c r="K103" s="61"/>
      <c r="L103" s="61">
        <v>56</v>
      </c>
      <c r="M103" s="64">
        <v>53</v>
      </c>
      <c r="N103" s="20"/>
      <c r="O103" s="1"/>
    </row>
    <row r="104" spans="1:15" ht="12.75" customHeight="1" x14ac:dyDescent="0.2">
      <c r="A104" s="60">
        <v>580</v>
      </c>
      <c r="B104" s="21">
        <f t="shared" si="0"/>
        <v>0</v>
      </c>
      <c r="C104" s="21">
        <f t="shared" si="1"/>
        <v>580</v>
      </c>
      <c r="D104" s="8"/>
      <c r="E104" s="61">
        <v>103</v>
      </c>
      <c r="F104" s="60">
        <v>484</v>
      </c>
      <c r="G104" s="62" t="e">
        <f t="shared" si="6"/>
        <v>#N/A</v>
      </c>
      <c r="H104" s="62" t="e">
        <f t="shared" si="7"/>
        <v>#N/A</v>
      </c>
      <c r="I104" s="61">
        <f t="shared" si="8"/>
        <v>9</v>
      </c>
      <c r="J104" s="63">
        <f t="shared" si="5"/>
        <v>4.1643518518518517E-2</v>
      </c>
      <c r="K104" s="61"/>
      <c r="L104" s="61">
        <v>59</v>
      </c>
      <c r="M104" s="64">
        <v>58</v>
      </c>
      <c r="N104" s="20"/>
      <c r="O104" s="1"/>
    </row>
    <row r="105" spans="1:15" ht="12.75" customHeight="1" x14ac:dyDescent="0.2">
      <c r="A105" s="60">
        <v>581</v>
      </c>
      <c r="B105" s="21">
        <f t="shared" si="0"/>
        <v>0</v>
      </c>
      <c r="C105" s="21">
        <f t="shared" si="1"/>
        <v>581</v>
      </c>
      <c r="D105" s="8"/>
      <c r="E105" s="61">
        <v>104</v>
      </c>
      <c r="F105" s="60">
        <v>519</v>
      </c>
      <c r="G105" s="62" t="e">
        <f t="shared" si="6"/>
        <v>#N/A</v>
      </c>
      <c r="H105" s="62" t="e">
        <f t="shared" si="7"/>
        <v>#N/A</v>
      </c>
      <c r="I105" s="61">
        <f t="shared" si="8"/>
        <v>9</v>
      </c>
      <c r="J105" s="63">
        <f t="shared" si="5"/>
        <v>4.189814814814815E-2</v>
      </c>
      <c r="K105" s="61">
        <v>1</v>
      </c>
      <c r="L105" s="61">
        <v>0</v>
      </c>
      <c r="M105" s="64">
        <v>20</v>
      </c>
      <c r="N105" s="20"/>
      <c r="O105" s="1"/>
    </row>
    <row r="106" spans="1:15" ht="12.75" customHeight="1" x14ac:dyDescent="0.2">
      <c r="A106" s="60">
        <v>582</v>
      </c>
      <c r="B106" s="21">
        <f t="shared" si="0"/>
        <v>0</v>
      </c>
      <c r="C106" s="21">
        <f t="shared" si="1"/>
        <v>582</v>
      </c>
      <c r="D106" s="8"/>
      <c r="E106" s="61">
        <v>105</v>
      </c>
      <c r="F106" s="60">
        <v>549</v>
      </c>
      <c r="G106" s="62" t="e">
        <f t="shared" si="6"/>
        <v>#N/A</v>
      </c>
      <c r="H106" s="62" t="e">
        <f t="shared" si="7"/>
        <v>#N/A</v>
      </c>
      <c r="I106" s="61">
        <f t="shared" si="8"/>
        <v>4</v>
      </c>
      <c r="J106" s="63">
        <f t="shared" si="5"/>
        <v>4.2777777777777776E-2</v>
      </c>
      <c r="K106" s="61">
        <v>1</v>
      </c>
      <c r="L106" s="61">
        <v>1</v>
      </c>
      <c r="M106" s="64">
        <v>36</v>
      </c>
      <c r="N106" s="20"/>
      <c r="O106" s="1"/>
    </row>
    <row r="107" spans="1:15" ht="12.75" customHeight="1" x14ac:dyDescent="0.2">
      <c r="A107" s="60">
        <v>583</v>
      </c>
      <c r="B107" s="21">
        <f t="shared" si="0"/>
        <v>0</v>
      </c>
      <c r="C107" s="21">
        <f t="shared" si="1"/>
        <v>583</v>
      </c>
      <c r="D107" s="8"/>
      <c r="E107" s="61">
        <v>106</v>
      </c>
      <c r="F107" s="60">
        <v>528</v>
      </c>
      <c r="G107" s="62" t="e">
        <f t="shared" si="6"/>
        <v>#N/A</v>
      </c>
      <c r="H107" s="62" t="e">
        <f t="shared" si="7"/>
        <v>#N/A</v>
      </c>
      <c r="I107" s="61">
        <f t="shared" si="8"/>
        <v>9</v>
      </c>
      <c r="J107" s="63">
        <f t="shared" si="5"/>
        <v>4.2835648148148144E-2</v>
      </c>
      <c r="K107" s="61">
        <v>1</v>
      </c>
      <c r="L107" s="61">
        <v>1</v>
      </c>
      <c r="M107" s="64">
        <v>41</v>
      </c>
      <c r="N107" s="20"/>
      <c r="O107" s="1"/>
    </row>
    <row r="108" spans="1:15" ht="12.75" customHeight="1" x14ac:dyDescent="0.2">
      <c r="A108" s="60">
        <v>584</v>
      </c>
      <c r="B108" s="21">
        <f t="shared" si="0"/>
        <v>0</v>
      </c>
      <c r="C108" s="21">
        <f t="shared" si="1"/>
        <v>584</v>
      </c>
      <c r="D108" s="8"/>
      <c r="E108" s="61">
        <v>107</v>
      </c>
      <c r="F108" s="60">
        <v>532</v>
      </c>
      <c r="G108" s="62" t="e">
        <f t="shared" si="6"/>
        <v>#N/A</v>
      </c>
      <c r="H108" s="62" t="e">
        <f t="shared" si="7"/>
        <v>#N/A</v>
      </c>
      <c r="I108" s="61">
        <f t="shared" si="8"/>
        <v>9</v>
      </c>
      <c r="J108" s="63">
        <f t="shared" si="5"/>
        <v>4.2835648148148144E-2</v>
      </c>
      <c r="K108" s="61">
        <v>1</v>
      </c>
      <c r="L108" s="61">
        <v>1</v>
      </c>
      <c r="M108" s="64">
        <v>41</v>
      </c>
      <c r="N108" s="20"/>
      <c r="O108" s="1"/>
    </row>
    <row r="109" spans="1:15" ht="12.75" customHeight="1" x14ac:dyDescent="0.2">
      <c r="A109" s="60">
        <v>585</v>
      </c>
      <c r="B109" s="21">
        <f t="shared" si="0"/>
        <v>0</v>
      </c>
      <c r="C109" s="21">
        <f t="shared" si="1"/>
        <v>585</v>
      </c>
      <c r="D109" s="8"/>
      <c r="E109" s="61">
        <v>108</v>
      </c>
      <c r="F109" s="60">
        <v>548</v>
      </c>
      <c r="G109" s="62" t="e">
        <f t="shared" si="6"/>
        <v>#N/A</v>
      </c>
      <c r="H109" s="62" t="e">
        <f t="shared" si="7"/>
        <v>#N/A</v>
      </c>
      <c r="I109" s="61">
        <f t="shared" si="8"/>
        <v>9</v>
      </c>
      <c r="J109" s="63">
        <f t="shared" si="5"/>
        <v>4.3344907407407408E-2</v>
      </c>
      <c r="K109" s="61">
        <v>1</v>
      </c>
      <c r="L109" s="61">
        <v>2</v>
      </c>
      <c r="M109" s="64">
        <v>25</v>
      </c>
      <c r="N109" s="20"/>
      <c r="O109" s="1"/>
    </row>
    <row r="110" spans="1:15" ht="12.75" customHeight="1" x14ac:dyDescent="0.2">
      <c r="A110" s="60">
        <v>586</v>
      </c>
      <c r="B110" s="21">
        <f t="shared" si="0"/>
        <v>0</v>
      </c>
      <c r="C110" s="21">
        <f t="shared" si="1"/>
        <v>586</v>
      </c>
      <c r="D110" s="8"/>
      <c r="E110" s="61">
        <v>109</v>
      </c>
      <c r="F110" s="60">
        <v>491</v>
      </c>
      <c r="G110" s="62" t="e">
        <f t="shared" si="6"/>
        <v>#N/A</v>
      </c>
      <c r="H110" s="62" t="e">
        <f t="shared" si="7"/>
        <v>#N/A</v>
      </c>
      <c r="I110" s="61">
        <f t="shared" si="8"/>
        <v>4</v>
      </c>
      <c r="J110" s="63">
        <f t="shared" si="5"/>
        <v>4.520833333333333E-2</v>
      </c>
      <c r="K110" s="61">
        <v>1</v>
      </c>
      <c r="L110" s="61">
        <v>5</v>
      </c>
      <c r="M110" s="64">
        <v>6</v>
      </c>
      <c r="N110" s="20"/>
      <c r="O110" s="1"/>
    </row>
    <row r="111" spans="1:15" ht="12.75" customHeight="1" x14ac:dyDescent="0.2">
      <c r="A111" s="60">
        <v>587</v>
      </c>
      <c r="B111" s="21">
        <f t="shared" si="0"/>
        <v>0</v>
      </c>
      <c r="C111" s="21">
        <f t="shared" si="1"/>
        <v>587</v>
      </c>
      <c r="D111" s="8"/>
      <c r="E111" s="61">
        <v>110</v>
      </c>
      <c r="F111" s="60">
        <v>478</v>
      </c>
      <c r="G111" s="62" t="e">
        <f t="shared" si="6"/>
        <v>#N/A</v>
      </c>
      <c r="H111" s="62" t="e">
        <f t="shared" si="7"/>
        <v>#N/A</v>
      </c>
      <c r="I111" s="61">
        <f t="shared" si="8"/>
        <v>9</v>
      </c>
      <c r="J111" s="63">
        <f t="shared" si="5"/>
        <v>4.5787037037037036E-2</v>
      </c>
      <c r="K111" s="61">
        <v>1</v>
      </c>
      <c r="L111" s="61">
        <v>5</v>
      </c>
      <c r="M111" s="64">
        <v>56</v>
      </c>
      <c r="N111" s="20"/>
      <c r="O111" s="1"/>
    </row>
    <row r="112" spans="1:15" ht="12.75" customHeight="1" x14ac:dyDescent="0.2">
      <c r="A112" s="60">
        <v>588</v>
      </c>
      <c r="B112" s="21">
        <f t="shared" si="0"/>
        <v>0</v>
      </c>
      <c r="C112" s="21">
        <f t="shared" si="1"/>
        <v>588</v>
      </c>
      <c r="D112" s="8"/>
      <c r="E112" s="61">
        <v>111</v>
      </c>
      <c r="F112" s="60">
        <v>529</v>
      </c>
      <c r="G112" s="62" t="e">
        <f t="shared" si="6"/>
        <v>#N/A</v>
      </c>
      <c r="H112" s="62" t="e">
        <f t="shared" si="7"/>
        <v>#N/A</v>
      </c>
      <c r="I112" s="61">
        <f t="shared" si="8"/>
        <v>4</v>
      </c>
      <c r="J112" s="63">
        <f t="shared" si="5"/>
        <v>4.6539351851851853E-2</v>
      </c>
      <c r="K112" s="61">
        <v>1</v>
      </c>
      <c r="L112" s="61">
        <v>7</v>
      </c>
      <c r="M112" s="64">
        <v>1</v>
      </c>
      <c r="N112" s="20"/>
      <c r="O112" s="1"/>
    </row>
    <row r="113" spans="1:15" ht="12.75" customHeight="1" x14ac:dyDescent="0.2">
      <c r="A113" s="60">
        <v>589</v>
      </c>
      <c r="B113" s="21">
        <f t="shared" si="0"/>
        <v>0</v>
      </c>
      <c r="C113" s="21">
        <f t="shared" si="1"/>
        <v>589</v>
      </c>
      <c r="D113" s="8"/>
      <c r="E113" s="61">
        <v>112</v>
      </c>
      <c r="F113" s="60">
        <v>523</v>
      </c>
      <c r="G113" s="62" t="e">
        <f t="shared" si="6"/>
        <v>#N/A</v>
      </c>
      <c r="H113" s="62" t="e">
        <f t="shared" si="7"/>
        <v>#N/A</v>
      </c>
      <c r="I113" s="61">
        <f t="shared" si="8"/>
        <v>4</v>
      </c>
      <c r="J113" s="63">
        <f t="shared" si="5"/>
        <v>4.6712962962962963E-2</v>
      </c>
      <c r="K113" s="61">
        <v>1</v>
      </c>
      <c r="L113" s="61">
        <v>7</v>
      </c>
      <c r="M113" s="64">
        <v>16</v>
      </c>
      <c r="N113" s="20"/>
      <c r="O113" s="1"/>
    </row>
    <row r="114" spans="1:15" ht="12.75" customHeight="1" x14ac:dyDescent="0.2">
      <c r="A114" s="60">
        <v>590</v>
      </c>
      <c r="B114" s="21">
        <f t="shared" si="0"/>
        <v>0</v>
      </c>
      <c r="C114" s="21">
        <f t="shared" si="1"/>
        <v>590</v>
      </c>
      <c r="D114" s="8"/>
      <c r="E114" s="61">
        <v>113</v>
      </c>
      <c r="F114" s="60">
        <v>482</v>
      </c>
      <c r="G114" s="62" t="e">
        <f t="shared" si="6"/>
        <v>#N/A</v>
      </c>
      <c r="H114" s="62" t="e">
        <f t="shared" si="7"/>
        <v>#N/A</v>
      </c>
      <c r="I114" s="61">
        <f t="shared" si="8"/>
        <v>9</v>
      </c>
      <c r="J114" s="63">
        <f t="shared" si="5"/>
        <v>4.6944444444444448E-2</v>
      </c>
      <c r="K114" s="61">
        <v>1</v>
      </c>
      <c r="L114" s="61">
        <v>7</v>
      </c>
      <c r="M114" s="64">
        <v>36</v>
      </c>
      <c r="N114" s="20"/>
      <c r="O114" s="1"/>
    </row>
    <row r="115" spans="1:15" ht="12.75" customHeight="1" x14ac:dyDescent="0.2">
      <c r="A115" s="60">
        <v>591</v>
      </c>
      <c r="B115" s="21">
        <f t="shared" si="0"/>
        <v>0</v>
      </c>
      <c r="C115" s="21">
        <f t="shared" si="1"/>
        <v>591</v>
      </c>
      <c r="D115" s="8"/>
      <c r="E115" s="61">
        <v>114</v>
      </c>
      <c r="F115" s="60">
        <v>536</v>
      </c>
      <c r="G115" s="62" t="e">
        <f t="shared" si="6"/>
        <v>#N/A</v>
      </c>
      <c r="H115" s="62" t="e">
        <f t="shared" si="7"/>
        <v>#N/A</v>
      </c>
      <c r="I115" s="61">
        <f t="shared" si="8"/>
        <v>6</v>
      </c>
      <c r="J115" s="63">
        <f t="shared" si="5"/>
        <v>4.6967592592592589E-2</v>
      </c>
      <c r="K115" s="61">
        <v>1</v>
      </c>
      <c r="L115" s="61">
        <v>7</v>
      </c>
      <c r="M115" s="64">
        <v>38</v>
      </c>
      <c r="N115" s="20"/>
      <c r="O115" s="1"/>
    </row>
    <row r="116" spans="1:15" ht="12.75" customHeight="1" x14ac:dyDescent="0.2">
      <c r="A116" s="60">
        <v>592</v>
      </c>
      <c r="B116" s="21">
        <f t="shared" si="0"/>
        <v>0</v>
      </c>
      <c r="C116" s="21">
        <f t="shared" si="1"/>
        <v>592</v>
      </c>
      <c r="D116" s="8"/>
      <c r="E116" s="61">
        <v>115</v>
      </c>
      <c r="F116" s="60">
        <v>483</v>
      </c>
      <c r="G116" s="62" t="e">
        <f t="shared" si="6"/>
        <v>#N/A</v>
      </c>
      <c r="H116" s="62" t="e">
        <f t="shared" si="7"/>
        <v>#N/A</v>
      </c>
      <c r="I116" s="61">
        <f t="shared" si="8"/>
        <v>9</v>
      </c>
      <c r="J116" s="63">
        <f t="shared" si="5"/>
        <v>4.763888888888889E-2</v>
      </c>
      <c r="K116" s="61">
        <v>1</v>
      </c>
      <c r="L116" s="61">
        <v>8</v>
      </c>
      <c r="M116" s="64">
        <v>36</v>
      </c>
      <c r="N116" s="20"/>
      <c r="O116" s="1"/>
    </row>
    <row r="117" spans="1:15" ht="12.75" customHeight="1" x14ac:dyDescent="0.2">
      <c r="A117" s="60">
        <v>593</v>
      </c>
      <c r="B117" s="21">
        <f t="shared" si="0"/>
        <v>0</v>
      </c>
      <c r="C117" s="21">
        <f t="shared" si="1"/>
        <v>593</v>
      </c>
      <c r="D117" s="8"/>
      <c r="E117" s="61">
        <v>116</v>
      </c>
      <c r="F117" s="60">
        <v>518</v>
      </c>
      <c r="G117" s="62" t="e">
        <f t="shared" si="6"/>
        <v>#N/A</v>
      </c>
      <c r="H117" s="62" t="e">
        <f t="shared" si="7"/>
        <v>#N/A</v>
      </c>
      <c r="I117" s="61">
        <f t="shared" si="8"/>
        <v>4</v>
      </c>
      <c r="J117" s="63">
        <f t="shared" si="5"/>
        <v>4.7673611111111104E-2</v>
      </c>
      <c r="K117" s="61">
        <v>1</v>
      </c>
      <c r="L117" s="61">
        <v>8</v>
      </c>
      <c r="M117" s="64">
        <v>39</v>
      </c>
      <c r="N117" s="20"/>
      <c r="O117" s="1"/>
    </row>
    <row r="118" spans="1:15" ht="12.75" customHeight="1" x14ac:dyDescent="0.2">
      <c r="A118" s="60">
        <v>594</v>
      </c>
      <c r="B118" s="21">
        <f t="shared" si="0"/>
        <v>0</v>
      </c>
      <c r="C118" s="21">
        <f t="shared" si="1"/>
        <v>594</v>
      </c>
      <c r="D118" s="8"/>
      <c r="E118" s="61">
        <v>117</v>
      </c>
      <c r="F118" s="60">
        <v>488</v>
      </c>
      <c r="G118" s="62" t="e">
        <f t="shared" si="6"/>
        <v>#N/A</v>
      </c>
      <c r="H118" s="62" t="e">
        <f t="shared" si="7"/>
        <v>#N/A</v>
      </c>
      <c r="I118" s="61">
        <f t="shared" si="8"/>
        <v>4</v>
      </c>
      <c r="J118" s="63">
        <f t="shared" si="5"/>
        <v>4.7731481481481486E-2</v>
      </c>
      <c r="K118" s="61">
        <v>1</v>
      </c>
      <c r="L118" s="61">
        <v>8</v>
      </c>
      <c r="M118" s="64">
        <v>44</v>
      </c>
      <c r="N118" s="20"/>
      <c r="O118" s="1"/>
    </row>
    <row r="119" spans="1:15" ht="12.75" customHeight="1" x14ac:dyDescent="0.2">
      <c r="A119" s="60">
        <v>595</v>
      </c>
      <c r="B119" s="21">
        <f t="shared" si="0"/>
        <v>0</v>
      </c>
      <c r="C119" s="21">
        <f t="shared" si="1"/>
        <v>595</v>
      </c>
      <c r="D119" s="8"/>
      <c r="E119" s="61">
        <v>118</v>
      </c>
      <c r="F119" s="60">
        <v>487</v>
      </c>
      <c r="G119" s="62" t="e">
        <f t="shared" si="6"/>
        <v>#N/A</v>
      </c>
      <c r="H119" s="62" t="e">
        <f t="shared" si="7"/>
        <v>#N/A</v>
      </c>
      <c r="I119" s="61">
        <f t="shared" si="8"/>
        <v>4</v>
      </c>
      <c r="J119" s="63">
        <f t="shared" si="5"/>
        <v>4.7731481481481486E-2</v>
      </c>
      <c r="K119" s="61">
        <v>1</v>
      </c>
      <c r="L119" s="61">
        <v>8</v>
      </c>
      <c r="M119" s="64">
        <v>44</v>
      </c>
      <c r="N119" s="20"/>
      <c r="O119" s="1"/>
    </row>
    <row r="120" spans="1:15" ht="12.75" customHeight="1" x14ac:dyDescent="0.2">
      <c r="A120" s="60">
        <v>596</v>
      </c>
      <c r="B120" s="21">
        <f t="shared" si="0"/>
        <v>0</v>
      </c>
      <c r="C120" s="21">
        <f t="shared" si="1"/>
        <v>596</v>
      </c>
      <c r="D120" s="8"/>
      <c r="E120" s="61">
        <v>119</v>
      </c>
      <c r="F120" s="60">
        <v>489</v>
      </c>
      <c r="G120" s="62" t="e">
        <f t="shared" si="6"/>
        <v>#N/A</v>
      </c>
      <c r="H120" s="62" t="e">
        <f t="shared" si="7"/>
        <v>#N/A</v>
      </c>
      <c r="I120" s="61">
        <f t="shared" si="8"/>
        <v>4</v>
      </c>
      <c r="J120" s="63">
        <f t="shared" si="5"/>
        <v>4.7743055555555552E-2</v>
      </c>
      <c r="K120" s="61">
        <v>1</v>
      </c>
      <c r="L120" s="61">
        <v>8</v>
      </c>
      <c r="M120" s="64">
        <v>45</v>
      </c>
      <c r="N120" s="20"/>
      <c r="O120" s="1"/>
    </row>
    <row r="121" spans="1:15" ht="12.75" customHeight="1" x14ac:dyDescent="0.2">
      <c r="A121" s="60">
        <v>597</v>
      </c>
      <c r="B121" s="21">
        <f t="shared" si="0"/>
        <v>0</v>
      </c>
      <c r="C121" s="21">
        <f t="shared" si="1"/>
        <v>597</v>
      </c>
      <c r="D121" s="8"/>
      <c r="E121" s="61">
        <v>120</v>
      </c>
      <c r="F121" s="60">
        <v>539</v>
      </c>
      <c r="G121" s="62" t="e">
        <f t="shared" si="6"/>
        <v>#N/A</v>
      </c>
      <c r="H121" s="62" t="e">
        <f t="shared" si="7"/>
        <v>#N/A</v>
      </c>
      <c r="I121" s="61">
        <f t="shared" si="8"/>
        <v>3</v>
      </c>
      <c r="J121" s="63">
        <f t="shared" si="5"/>
        <v>4.8310185185185185E-2</v>
      </c>
      <c r="K121" s="61">
        <v>1</v>
      </c>
      <c r="L121" s="61">
        <v>9</v>
      </c>
      <c r="M121" s="64">
        <v>34</v>
      </c>
      <c r="N121" s="20"/>
      <c r="O121" s="1"/>
    </row>
    <row r="122" spans="1:15" ht="12.75" customHeight="1" x14ac:dyDescent="0.2">
      <c r="A122" s="60">
        <v>598</v>
      </c>
      <c r="B122" s="21">
        <f t="shared" si="0"/>
        <v>0</v>
      </c>
      <c r="C122" s="21">
        <f t="shared" si="1"/>
        <v>598</v>
      </c>
      <c r="D122" s="8"/>
      <c r="E122" s="61">
        <v>121</v>
      </c>
      <c r="F122" s="60">
        <v>514</v>
      </c>
      <c r="G122" s="62" t="e">
        <f t="shared" si="6"/>
        <v>#N/A</v>
      </c>
      <c r="H122" s="62" t="e">
        <f t="shared" si="7"/>
        <v>#N/A</v>
      </c>
      <c r="I122" s="61">
        <f t="shared" si="8"/>
        <v>7</v>
      </c>
      <c r="J122" s="63">
        <f t="shared" si="5"/>
        <v>4.8773148148148149E-2</v>
      </c>
      <c r="K122" s="61">
        <v>1</v>
      </c>
      <c r="L122" s="61">
        <v>10</v>
      </c>
      <c r="M122" s="64">
        <v>14</v>
      </c>
      <c r="N122" s="20"/>
      <c r="O122" s="1"/>
    </row>
    <row r="123" spans="1:15" ht="12.75" customHeight="1" x14ac:dyDescent="0.2">
      <c r="A123" s="60">
        <v>599</v>
      </c>
      <c r="B123" s="21">
        <f t="shared" si="0"/>
        <v>0</v>
      </c>
      <c r="C123" s="21">
        <f t="shared" si="1"/>
        <v>599</v>
      </c>
      <c r="D123" s="8"/>
      <c r="E123" s="61">
        <v>122</v>
      </c>
      <c r="F123" s="60">
        <v>481</v>
      </c>
      <c r="G123" s="62" t="e">
        <f t="shared" si="6"/>
        <v>#N/A</v>
      </c>
      <c r="H123" s="62" t="e">
        <f t="shared" si="7"/>
        <v>#N/A</v>
      </c>
      <c r="I123" s="61">
        <f t="shared" si="8"/>
        <v>4</v>
      </c>
      <c r="J123" s="63">
        <f t="shared" si="5"/>
        <v>4.9178240740740738E-2</v>
      </c>
      <c r="K123" s="61">
        <v>1</v>
      </c>
      <c r="L123" s="61">
        <v>10</v>
      </c>
      <c r="M123" s="64">
        <v>49</v>
      </c>
      <c r="N123" s="20"/>
      <c r="O123" s="1"/>
    </row>
    <row r="124" spans="1:15" ht="12.75" customHeight="1" x14ac:dyDescent="0.2">
      <c r="A124" s="60">
        <v>600</v>
      </c>
      <c r="B124" s="21">
        <f t="shared" si="0"/>
        <v>0</v>
      </c>
      <c r="C124" s="21">
        <f t="shared" si="1"/>
        <v>600</v>
      </c>
      <c r="D124" s="8"/>
      <c r="E124" s="61">
        <v>123</v>
      </c>
      <c r="F124" s="60">
        <v>485</v>
      </c>
      <c r="G124" s="62" t="e">
        <f t="shared" si="6"/>
        <v>#N/A</v>
      </c>
      <c r="H124" s="62" t="e">
        <f t="shared" si="7"/>
        <v>#N/A</v>
      </c>
      <c r="I124" s="61">
        <f t="shared" si="8"/>
        <v>4</v>
      </c>
      <c r="J124" s="63">
        <f t="shared" si="5"/>
        <v>5.0601851851851849E-2</v>
      </c>
      <c r="K124" s="61">
        <v>1</v>
      </c>
      <c r="L124" s="61">
        <v>12</v>
      </c>
      <c r="M124" s="64">
        <v>52</v>
      </c>
      <c r="N124" s="20"/>
      <c r="O124" s="1"/>
    </row>
    <row r="125" spans="1:15" ht="12.75" customHeight="1" x14ac:dyDescent="0.2">
      <c r="A125" s="60">
        <v>601</v>
      </c>
      <c r="B125" s="21">
        <f t="shared" si="0"/>
        <v>0</v>
      </c>
      <c r="C125" s="21">
        <f t="shared" si="1"/>
        <v>601</v>
      </c>
      <c r="D125" s="8"/>
      <c r="E125" s="61">
        <v>124</v>
      </c>
      <c r="F125" s="60">
        <v>486</v>
      </c>
      <c r="G125" s="62" t="e">
        <f t="shared" si="6"/>
        <v>#N/A</v>
      </c>
      <c r="H125" s="62" t="e">
        <f t="shared" si="7"/>
        <v>#N/A</v>
      </c>
      <c r="I125" s="61">
        <f t="shared" si="8"/>
        <v>4</v>
      </c>
      <c r="J125" s="63">
        <f t="shared" si="5"/>
        <v>5.0659722222222224E-2</v>
      </c>
      <c r="K125" s="61">
        <v>1</v>
      </c>
      <c r="L125" s="61">
        <v>12</v>
      </c>
      <c r="M125" s="64">
        <v>57</v>
      </c>
      <c r="N125" s="20"/>
      <c r="O125" s="1"/>
    </row>
    <row r="126" spans="1:15" ht="12.75" customHeight="1" x14ac:dyDescent="0.2">
      <c r="A126" s="60">
        <v>602</v>
      </c>
      <c r="B126" s="21">
        <f t="shared" si="0"/>
        <v>0</v>
      </c>
      <c r="C126" s="21">
        <f t="shared" si="1"/>
        <v>602</v>
      </c>
      <c r="D126" s="8"/>
      <c r="E126" s="61">
        <v>125</v>
      </c>
      <c r="F126" s="60">
        <v>479</v>
      </c>
      <c r="G126" s="62" t="e">
        <f t="shared" si="6"/>
        <v>#N/A</v>
      </c>
      <c r="H126" s="62" t="e">
        <f t="shared" si="7"/>
        <v>#N/A</v>
      </c>
      <c r="I126" s="61">
        <f t="shared" si="8"/>
        <v>9</v>
      </c>
      <c r="J126" s="63">
        <f t="shared" si="5"/>
        <v>5.0833333333333335E-2</v>
      </c>
      <c r="K126" s="61">
        <v>1</v>
      </c>
      <c r="L126" s="61">
        <v>13</v>
      </c>
      <c r="M126" s="64">
        <v>12</v>
      </c>
      <c r="N126" s="20"/>
      <c r="O126" s="1"/>
    </row>
    <row r="127" spans="1:15" ht="12.75" customHeight="1" x14ac:dyDescent="0.2">
      <c r="A127" s="60">
        <v>603</v>
      </c>
      <c r="B127" s="21">
        <f t="shared" si="0"/>
        <v>0</v>
      </c>
      <c r="C127" s="21">
        <f t="shared" si="1"/>
        <v>603</v>
      </c>
      <c r="D127" s="8"/>
      <c r="E127" s="61">
        <v>126</v>
      </c>
      <c r="F127" s="60">
        <v>566</v>
      </c>
      <c r="G127" s="62" t="e">
        <f t="shared" si="6"/>
        <v>#N/A</v>
      </c>
      <c r="H127" s="62" t="e">
        <f t="shared" si="7"/>
        <v>#N/A</v>
      </c>
      <c r="I127" s="61">
        <f t="shared" si="8"/>
        <v>4</v>
      </c>
      <c r="J127" s="63">
        <f t="shared" si="5"/>
        <v>5.0995370370370365E-2</v>
      </c>
      <c r="K127" s="61">
        <v>1</v>
      </c>
      <c r="L127" s="61">
        <v>13</v>
      </c>
      <c r="M127" s="64">
        <v>26</v>
      </c>
      <c r="N127" s="20"/>
      <c r="O127" s="1"/>
    </row>
    <row r="128" spans="1:15" ht="12.75" customHeight="1" x14ac:dyDescent="0.2">
      <c r="A128" s="60">
        <v>604</v>
      </c>
      <c r="B128" s="21">
        <f t="shared" si="0"/>
        <v>0</v>
      </c>
      <c r="C128" s="21">
        <f t="shared" si="1"/>
        <v>604</v>
      </c>
      <c r="D128" s="8"/>
      <c r="E128" s="61">
        <v>127</v>
      </c>
      <c r="F128" s="60">
        <v>541</v>
      </c>
      <c r="G128" s="62" t="e">
        <f t="shared" si="6"/>
        <v>#N/A</v>
      </c>
      <c r="H128" s="62" t="e">
        <f t="shared" si="7"/>
        <v>#N/A</v>
      </c>
      <c r="I128" s="61">
        <f t="shared" si="8"/>
        <v>9</v>
      </c>
      <c r="J128" s="63">
        <f t="shared" si="5"/>
        <v>5.1053240740740746E-2</v>
      </c>
      <c r="K128" s="61">
        <v>1</v>
      </c>
      <c r="L128" s="61">
        <v>13</v>
      </c>
      <c r="M128" s="64">
        <v>31</v>
      </c>
      <c r="N128" s="20"/>
      <c r="O128" s="1"/>
    </row>
    <row r="129" spans="1:15" ht="12.75" customHeight="1" x14ac:dyDescent="0.2">
      <c r="A129" s="60">
        <v>605</v>
      </c>
      <c r="B129" s="21">
        <f t="shared" si="0"/>
        <v>0</v>
      </c>
      <c r="C129" s="21">
        <f t="shared" si="1"/>
        <v>605</v>
      </c>
      <c r="D129" s="8"/>
      <c r="E129" s="61">
        <v>128</v>
      </c>
      <c r="F129" s="60">
        <v>524</v>
      </c>
      <c r="G129" s="62" t="e">
        <f t="shared" si="6"/>
        <v>#N/A</v>
      </c>
      <c r="H129" s="62" t="e">
        <f t="shared" si="7"/>
        <v>#N/A</v>
      </c>
      <c r="I129" s="61">
        <f t="shared" si="8"/>
        <v>4</v>
      </c>
      <c r="J129" s="63">
        <f t="shared" si="5"/>
        <v>5.1296296296296291E-2</v>
      </c>
      <c r="K129" s="61">
        <v>1</v>
      </c>
      <c r="L129" s="61">
        <v>13</v>
      </c>
      <c r="M129" s="64">
        <v>52</v>
      </c>
      <c r="N129" s="20"/>
      <c r="O129" s="1"/>
    </row>
    <row r="130" spans="1:15" ht="12.75" customHeight="1" x14ac:dyDescent="0.2">
      <c r="A130" s="60">
        <v>606</v>
      </c>
      <c r="B130" s="21">
        <f t="shared" si="0"/>
        <v>0</v>
      </c>
      <c r="C130" s="21">
        <f t="shared" si="1"/>
        <v>606</v>
      </c>
      <c r="D130" s="8"/>
      <c r="E130" s="61">
        <v>129</v>
      </c>
      <c r="F130" s="60">
        <v>531</v>
      </c>
      <c r="G130" s="62" t="e">
        <f t="shared" ref="G130:G193" si="9">IF(ISBLANK(F130)," ",VLOOKUP(F130,listt,4,FALSE))</f>
        <v>#N/A</v>
      </c>
      <c r="H130" s="62" t="e">
        <f t="shared" ref="H130:H193" si="10">IF(ISBLANK(F130)," ",VLOOKUP(F130,listt,6,FALSE))</f>
        <v>#N/A</v>
      </c>
      <c r="I130" s="61">
        <f t="shared" ref="I130:I193" si="11">IF(ISBLANK(F130)," ",VLOOKUP(F130,lap,2,FALSE))</f>
        <v>9</v>
      </c>
      <c r="J130" s="63">
        <f t="shared" si="5"/>
        <v>5.1562500000000004E-2</v>
      </c>
      <c r="K130" s="61">
        <v>1</v>
      </c>
      <c r="L130" s="61">
        <v>14</v>
      </c>
      <c r="M130" s="64">
        <v>15</v>
      </c>
      <c r="N130" s="20"/>
      <c r="O130" s="1"/>
    </row>
    <row r="131" spans="1:15" ht="12.75" customHeight="1" x14ac:dyDescent="0.2">
      <c r="A131" s="60">
        <v>607</v>
      </c>
      <c r="B131" s="21">
        <f t="shared" si="0"/>
        <v>0</v>
      </c>
      <c r="C131" s="21">
        <f t="shared" si="1"/>
        <v>607</v>
      </c>
      <c r="D131" s="8"/>
      <c r="E131" s="61">
        <v>130</v>
      </c>
      <c r="F131" s="60">
        <v>490</v>
      </c>
      <c r="G131" s="62" t="e">
        <f t="shared" si="9"/>
        <v>#N/A</v>
      </c>
      <c r="H131" s="62" t="e">
        <f t="shared" si="10"/>
        <v>#N/A</v>
      </c>
      <c r="I131" s="61">
        <f t="shared" si="11"/>
        <v>4</v>
      </c>
      <c r="J131" s="63">
        <f t="shared" si="5"/>
        <v>5.1944444444444439E-2</v>
      </c>
      <c r="K131" s="61">
        <v>1</v>
      </c>
      <c r="L131" s="61">
        <v>14</v>
      </c>
      <c r="M131" s="64">
        <v>48</v>
      </c>
      <c r="N131" s="20"/>
      <c r="O131" s="1"/>
    </row>
    <row r="132" spans="1:15" ht="12.75" customHeight="1" x14ac:dyDescent="0.2">
      <c r="A132" s="60">
        <v>608</v>
      </c>
      <c r="B132" s="21">
        <f t="shared" si="0"/>
        <v>0</v>
      </c>
      <c r="C132" s="21">
        <f t="shared" si="1"/>
        <v>608</v>
      </c>
      <c r="D132" s="8"/>
      <c r="E132" s="61">
        <v>131</v>
      </c>
      <c r="F132" s="60">
        <v>494</v>
      </c>
      <c r="G132" s="62" t="e">
        <f t="shared" si="9"/>
        <v>#N/A</v>
      </c>
      <c r="H132" s="62" t="e">
        <f t="shared" si="10"/>
        <v>#N/A</v>
      </c>
      <c r="I132" s="61">
        <f t="shared" si="11"/>
        <v>4</v>
      </c>
      <c r="J132" s="63">
        <f t="shared" si="5"/>
        <v>5.2905092592592594E-2</v>
      </c>
      <c r="K132" s="61">
        <v>1</v>
      </c>
      <c r="L132" s="61">
        <v>16</v>
      </c>
      <c r="M132" s="64">
        <v>11</v>
      </c>
      <c r="N132" s="20"/>
      <c r="O132" s="1"/>
    </row>
    <row r="133" spans="1:15" ht="12.75" customHeight="1" x14ac:dyDescent="0.2">
      <c r="A133" s="60">
        <v>609</v>
      </c>
      <c r="B133" s="21">
        <f t="shared" si="0"/>
        <v>0</v>
      </c>
      <c r="C133" s="21">
        <f t="shared" si="1"/>
        <v>609</v>
      </c>
      <c r="D133" s="8"/>
      <c r="E133" s="61">
        <v>132</v>
      </c>
      <c r="F133" s="60">
        <v>515</v>
      </c>
      <c r="G133" s="62" t="e">
        <f t="shared" si="9"/>
        <v>#N/A</v>
      </c>
      <c r="H133" s="62" t="e">
        <f t="shared" si="10"/>
        <v>#N/A</v>
      </c>
      <c r="I133" s="61">
        <f t="shared" si="11"/>
        <v>4</v>
      </c>
      <c r="J133" s="63">
        <f t="shared" si="5"/>
        <v>5.5E-2</v>
      </c>
      <c r="K133" s="61">
        <v>1</v>
      </c>
      <c r="L133" s="61">
        <v>19</v>
      </c>
      <c r="M133" s="64">
        <v>12</v>
      </c>
      <c r="N133" s="20"/>
      <c r="O133" s="1"/>
    </row>
    <row r="134" spans="1:15" ht="12.75" customHeight="1" x14ac:dyDescent="0.2">
      <c r="A134" s="60">
        <v>610</v>
      </c>
      <c r="B134" s="21">
        <f t="shared" si="0"/>
        <v>0</v>
      </c>
      <c r="C134" s="21">
        <f t="shared" si="1"/>
        <v>610</v>
      </c>
      <c r="D134" s="8"/>
      <c r="E134" s="61">
        <v>133</v>
      </c>
      <c r="F134" s="60">
        <v>484</v>
      </c>
      <c r="G134" s="62" t="e">
        <f t="shared" si="9"/>
        <v>#N/A</v>
      </c>
      <c r="H134" s="62" t="e">
        <f t="shared" si="10"/>
        <v>#N/A</v>
      </c>
      <c r="I134" s="61">
        <f t="shared" si="11"/>
        <v>9</v>
      </c>
      <c r="J134" s="63">
        <f t="shared" si="5"/>
        <v>5.6006944444444449E-2</v>
      </c>
      <c r="K134" s="61">
        <v>1</v>
      </c>
      <c r="L134" s="61">
        <v>20</v>
      </c>
      <c r="M134" s="64">
        <v>39</v>
      </c>
      <c r="N134" s="20"/>
      <c r="O134" s="1"/>
    </row>
    <row r="135" spans="1:15" ht="12.75" customHeight="1" x14ac:dyDescent="0.2">
      <c r="A135" s="60">
        <v>611</v>
      </c>
      <c r="B135" s="21">
        <f t="shared" si="0"/>
        <v>0</v>
      </c>
      <c r="C135" s="21">
        <f t="shared" si="1"/>
        <v>611</v>
      </c>
      <c r="D135" s="8"/>
      <c r="E135" s="61">
        <v>134</v>
      </c>
      <c r="F135" s="60">
        <v>554</v>
      </c>
      <c r="G135" s="62" t="e">
        <f t="shared" si="9"/>
        <v>#N/A</v>
      </c>
      <c r="H135" s="62" t="e">
        <f t="shared" si="10"/>
        <v>#N/A</v>
      </c>
      <c r="I135" s="61">
        <f t="shared" si="11"/>
        <v>4</v>
      </c>
      <c r="J135" s="63">
        <f t="shared" si="5"/>
        <v>5.6041666666666663E-2</v>
      </c>
      <c r="K135" s="61">
        <v>1</v>
      </c>
      <c r="L135" s="61">
        <v>20</v>
      </c>
      <c r="M135" s="64">
        <v>42</v>
      </c>
      <c r="N135" s="20"/>
      <c r="O135" s="1"/>
    </row>
    <row r="136" spans="1:15" ht="12.75" customHeight="1" x14ac:dyDescent="0.2">
      <c r="A136" s="60">
        <v>612</v>
      </c>
      <c r="B136" s="21">
        <f t="shared" si="0"/>
        <v>0</v>
      </c>
      <c r="C136" s="21">
        <f t="shared" si="1"/>
        <v>612</v>
      </c>
      <c r="D136" s="8"/>
      <c r="E136" s="61">
        <v>135</v>
      </c>
      <c r="F136" s="60">
        <v>519</v>
      </c>
      <c r="G136" s="62" t="e">
        <f t="shared" si="9"/>
        <v>#N/A</v>
      </c>
      <c r="H136" s="62" t="e">
        <f t="shared" si="10"/>
        <v>#N/A</v>
      </c>
      <c r="I136" s="61">
        <f t="shared" si="11"/>
        <v>9</v>
      </c>
      <c r="J136" s="63">
        <f t="shared" si="5"/>
        <v>5.6122685185185185E-2</v>
      </c>
      <c r="K136" s="61">
        <v>1</v>
      </c>
      <c r="L136" s="61">
        <v>20</v>
      </c>
      <c r="M136" s="64">
        <v>49</v>
      </c>
      <c r="N136" s="20"/>
      <c r="O136" s="1"/>
    </row>
    <row r="137" spans="1:15" ht="12.75" customHeight="1" x14ac:dyDescent="0.2">
      <c r="A137" s="60">
        <v>613</v>
      </c>
      <c r="B137" s="21">
        <f t="shared" si="0"/>
        <v>0</v>
      </c>
      <c r="C137" s="21">
        <f t="shared" si="1"/>
        <v>613</v>
      </c>
      <c r="D137" s="8"/>
      <c r="E137" s="61">
        <v>136</v>
      </c>
      <c r="F137" s="60">
        <v>549</v>
      </c>
      <c r="G137" s="62" t="e">
        <f t="shared" si="9"/>
        <v>#N/A</v>
      </c>
      <c r="H137" s="62" t="e">
        <f t="shared" si="10"/>
        <v>#N/A</v>
      </c>
      <c r="I137" s="61">
        <f t="shared" si="11"/>
        <v>4</v>
      </c>
      <c r="J137" s="63">
        <f t="shared" si="5"/>
        <v>5.708333333333334E-2</v>
      </c>
      <c r="K137" s="61">
        <v>1</v>
      </c>
      <c r="L137" s="61">
        <v>22</v>
      </c>
      <c r="M137" s="64">
        <v>12</v>
      </c>
      <c r="N137" s="20"/>
      <c r="O137" s="1"/>
    </row>
    <row r="138" spans="1:15" ht="12.75" customHeight="1" x14ac:dyDescent="0.2">
      <c r="A138" s="60">
        <v>614</v>
      </c>
      <c r="B138" s="21">
        <f t="shared" si="0"/>
        <v>0</v>
      </c>
      <c r="C138" s="21">
        <f t="shared" si="1"/>
        <v>614</v>
      </c>
      <c r="D138" s="8"/>
      <c r="E138" s="61">
        <v>137</v>
      </c>
      <c r="F138" s="60">
        <v>532</v>
      </c>
      <c r="G138" s="62" t="e">
        <f t="shared" si="9"/>
        <v>#N/A</v>
      </c>
      <c r="H138" s="62" t="e">
        <f t="shared" si="10"/>
        <v>#N/A</v>
      </c>
      <c r="I138" s="61">
        <f t="shared" si="11"/>
        <v>9</v>
      </c>
      <c r="J138" s="63">
        <f t="shared" si="5"/>
        <v>5.724537037037037E-2</v>
      </c>
      <c r="K138" s="61">
        <v>1</v>
      </c>
      <c r="L138" s="61">
        <v>22</v>
      </c>
      <c r="M138" s="64">
        <v>26</v>
      </c>
      <c r="N138" s="20"/>
      <c r="O138" s="1"/>
    </row>
    <row r="139" spans="1:15" ht="12.75" customHeight="1" x14ac:dyDescent="0.2">
      <c r="A139" s="60">
        <v>615</v>
      </c>
      <c r="B139" s="21">
        <f t="shared" si="0"/>
        <v>0</v>
      </c>
      <c r="C139" s="21">
        <f t="shared" si="1"/>
        <v>615</v>
      </c>
      <c r="D139" s="8"/>
      <c r="E139" s="61">
        <v>138</v>
      </c>
      <c r="F139" s="60">
        <v>528</v>
      </c>
      <c r="G139" s="62" t="e">
        <f t="shared" si="9"/>
        <v>#N/A</v>
      </c>
      <c r="H139" s="62" t="e">
        <f t="shared" si="10"/>
        <v>#N/A</v>
      </c>
      <c r="I139" s="61">
        <f t="shared" si="11"/>
        <v>9</v>
      </c>
      <c r="J139" s="63">
        <f t="shared" si="5"/>
        <v>5.724537037037037E-2</v>
      </c>
      <c r="K139" s="61">
        <v>1</v>
      </c>
      <c r="L139" s="61">
        <v>22</v>
      </c>
      <c r="M139" s="64">
        <v>26</v>
      </c>
      <c r="N139" s="20"/>
      <c r="O139" s="1"/>
    </row>
    <row r="140" spans="1:15" ht="12.75" customHeight="1" x14ac:dyDescent="0.2">
      <c r="A140" s="60">
        <v>616</v>
      </c>
      <c r="B140" s="21">
        <f t="shared" si="0"/>
        <v>0</v>
      </c>
      <c r="C140" s="21">
        <f t="shared" si="1"/>
        <v>616</v>
      </c>
      <c r="D140" s="8"/>
      <c r="E140" s="61">
        <v>139</v>
      </c>
      <c r="F140" s="60">
        <v>548</v>
      </c>
      <c r="G140" s="62" t="e">
        <f t="shared" si="9"/>
        <v>#N/A</v>
      </c>
      <c r="H140" s="62" t="e">
        <f t="shared" si="10"/>
        <v>#N/A</v>
      </c>
      <c r="I140" s="61">
        <f t="shared" si="11"/>
        <v>9</v>
      </c>
      <c r="J140" s="63">
        <f t="shared" si="5"/>
        <v>5.7256944444444437E-2</v>
      </c>
      <c r="K140" s="61">
        <v>1</v>
      </c>
      <c r="L140" s="61">
        <v>22</v>
      </c>
      <c r="M140" s="64">
        <v>27</v>
      </c>
      <c r="N140" s="20"/>
      <c r="O140" s="1"/>
    </row>
    <row r="141" spans="1:15" ht="12.75" customHeight="1" x14ac:dyDescent="0.2">
      <c r="A141" s="60">
        <v>617</v>
      </c>
      <c r="B141" s="21">
        <f t="shared" si="0"/>
        <v>0</v>
      </c>
      <c r="C141" s="21">
        <f t="shared" si="1"/>
        <v>617</v>
      </c>
      <c r="D141" s="8"/>
      <c r="E141" s="61">
        <v>140</v>
      </c>
      <c r="F141" s="60">
        <v>495</v>
      </c>
      <c r="G141" s="62" t="e">
        <f t="shared" si="9"/>
        <v>#N/A</v>
      </c>
      <c r="H141" s="62" t="e">
        <f t="shared" si="10"/>
        <v>#N/A</v>
      </c>
      <c r="I141" s="61">
        <f t="shared" si="11"/>
        <v>4</v>
      </c>
      <c r="J141" s="63">
        <f t="shared" si="5"/>
        <v>5.8553240740740746E-2</v>
      </c>
      <c r="K141" s="61">
        <v>1</v>
      </c>
      <c r="L141" s="61">
        <v>24</v>
      </c>
      <c r="M141" s="64">
        <v>19</v>
      </c>
      <c r="N141" s="20"/>
      <c r="O141" s="1"/>
    </row>
    <row r="142" spans="1:15" ht="12.75" customHeight="1" x14ac:dyDescent="0.2">
      <c r="A142" s="60">
        <v>618</v>
      </c>
      <c r="B142" s="21">
        <f t="shared" si="0"/>
        <v>0</v>
      </c>
      <c r="C142" s="21">
        <f t="shared" si="1"/>
        <v>618</v>
      </c>
      <c r="D142" s="8"/>
      <c r="E142" s="61">
        <v>141</v>
      </c>
      <c r="F142" s="60">
        <v>529</v>
      </c>
      <c r="G142" s="62" t="e">
        <f t="shared" si="9"/>
        <v>#N/A</v>
      </c>
      <c r="H142" s="62" t="e">
        <f t="shared" si="10"/>
        <v>#N/A</v>
      </c>
      <c r="I142" s="61">
        <f t="shared" si="11"/>
        <v>4</v>
      </c>
      <c r="J142" s="63">
        <f t="shared" si="5"/>
        <v>6.1817129629629632E-2</v>
      </c>
      <c r="K142" s="61">
        <v>1</v>
      </c>
      <c r="L142" s="61">
        <v>29</v>
      </c>
      <c r="M142" s="64">
        <v>1</v>
      </c>
      <c r="N142" s="20"/>
      <c r="O142" s="1"/>
    </row>
    <row r="143" spans="1:15" ht="12.75" customHeight="1" x14ac:dyDescent="0.2">
      <c r="A143" s="60">
        <v>619</v>
      </c>
      <c r="B143" s="21">
        <f t="shared" si="0"/>
        <v>0</v>
      </c>
      <c r="C143" s="21">
        <f t="shared" si="1"/>
        <v>619</v>
      </c>
      <c r="D143" s="8"/>
      <c r="E143" s="61">
        <v>142</v>
      </c>
      <c r="F143" s="60">
        <v>491</v>
      </c>
      <c r="G143" s="62" t="e">
        <f t="shared" si="9"/>
        <v>#N/A</v>
      </c>
      <c r="H143" s="62" t="e">
        <f t="shared" si="10"/>
        <v>#N/A</v>
      </c>
      <c r="I143" s="61">
        <f t="shared" si="11"/>
        <v>4</v>
      </c>
      <c r="J143" s="63">
        <f t="shared" si="5"/>
        <v>6.1828703703703712E-2</v>
      </c>
      <c r="K143" s="61">
        <v>1</v>
      </c>
      <c r="L143" s="61">
        <v>29</v>
      </c>
      <c r="M143" s="64">
        <v>2</v>
      </c>
      <c r="N143" s="20"/>
      <c r="O143" s="1"/>
    </row>
    <row r="144" spans="1:15" ht="12.75" customHeight="1" x14ac:dyDescent="0.2">
      <c r="A144" s="60">
        <v>620</v>
      </c>
      <c r="B144" s="21">
        <f t="shared" si="0"/>
        <v>0</v>
      </c>
      <c r="C144" s="21">
        <f t="shared" si="1"/>
        <v>620</v>
      </c>
      <c r="D144" s="8"/>
      <c r="E144" s="61">
        <v>143</v>
      </c>
      <c r="F144" s="60">
        <v>478</v>
      </c>
      <c r="G144" s="62" t="e">
        <f t="shared" si="9"/>
        <v>#N/A</v>
      </c>
      <c r="H144" s="62" t="e">
        <f t="shared" si="10"/>
        <v>#N/A</v>
      </c>
      <c r="I144" s="61">
        <f t="shared" si="11"/>
        <v>9</v>
      </c>
      <c r="J144" s="63">
        <f t="shared" si="5"/>
        <v>6.1921296296296301E-2</v>
      </c>
      <c r="K144" s="61">
        <v>1</v>
      </c>
      <c r="L144" s="61">
        <v>29</v>
      </c>
      <c r="M144" s="64">
        <v>10</v>
      </c>
      <c r="N144" s="20"/>
      <c r="O144" s="1"/>
    </row>
    <row r="145" spans="1:15" ht="12.75" customHeight="1" x14ac:dyDescent="0.2">
      <c r="A145" s="60">
        <v>621</v>
      </c>
      <c r="B145" s="21">
        <f t="shared" si="0"/>
        <v>0</v>
      </c>
      <c r="C145" s="21">
        <f t="shared" si="1"/>
        <v>621</v>
      </c>
      <c r="D145" s="8"/>
      <c r="E145" s="61">
        <v>144</v>
      </c>
      <c r="F145" s="60">
        <v>482</v>
      </c>
      <c r="G145" s="62" t="e">
        <f t="shared" si="9"/>
        <v>#N/A</v>
      </c>
      <c r="H145" s="62" t="e">
        <f t="shared" si="10"/>
        <v>#N/A</v>
      </c>
      <c r="I145" s="61">
        <f t="shared" si="11"/>
        <v>9</v>
      </c>
      <c r="J145" s="63">
        <f t="shared" si="5"/>
        <v>6.1944444444444441E-2</v>
      </c>
      <c r="K145" s="61">
        <v>1</v>
      </c>
      <c r="L145" s="61">
        <v>29</v>
      </c>
      <c r="M145" s="64">
        <v>12</v>
      </c>
      <c r="N145" s="20"/>
      <c r="O145" s="1"/>
    </row>
    <row r="146" spans="1:15" ht="12.75" customHeight="1" x14ac:dyDescent="0.2">
      <c r="A146" s="60">
        <v>622</v>
      </c>
      <c r="B146" s="21">
        <f t="shared" si="0"/>
        <v>0</v>
      </c>
      <c r="C146" s="21">
        <f t="shared" si="1"/>
        <v>622</v>
      </c>
      <c r="D146" s="8"/>
      <c r="E146" s="61">
        <v>145</v>
      </c>
      <c r="F146" s="60">
        <v>536</v>
      </c>
      <c r="G146" s="62" t="e">
        <f t="shared" si="9"/>
        <v>#N/A</v>
      </c>
      <c r="H146" s="62" t="e">
        <f t="shared" si="10"/>
        <v>#N/A</v>
      </c>
      <c r="I146" s="61">
        <f t="shared" si="11"/>
        <v>6</v>
      </c>
      <c r="J146" s="63">
        <f t="shared" si="5"/>
        <v>6.2175925925925933E-2</v>
      </c>
      <c r="K146" s="61">
        <v>1</v>
      </c>
      <c r="L146" s="61">
        <v>29</v>
      </c>
      <c r="M146" s="64">
        <v>32</v>
      </c>
      <c r="N146" s="20"/>
      <c r="O146" s="1"/>
    </row>
    <row r="147" spans="1:15" ht="12.75" customHeight="1" x14ac:dyDescent="0.2">
      <c r="A147" s="60">
        <v>623</v>
      </c>
      <c r="B147" s="21">
        <f t="shared" si="0"/>
        <v>0</v>
      </c>
      <c r="C147" s="21">
        <f t="shared" si="1"/>
        <v>623</v>
      </c>
      <c r="D147" s="8"/>
      <c r="E147" s="61">
        <v>146</v>
      </c>
      <c r="F147" s="60">
        <v>489</v>
      </c>
      <c r="G147" s="62" t="e">
        <f t="shared" si="9"/>
        <v>#N/A</v>
      </c>
      <c r="H147" s="62" t="e">
        <f t="shared" si="10"/>
        <v>#N/A</v>
      </c>
      <c r="I147" s="61">
        <f t="shared" si="11"/>
        <v>4</v>
      </c>
      <c r="J147" s="63">
        <f t="shared" si="5"/>
        <v>6.356481481481481E-2</v>
      </c>
      <c r="K147" s="61">
        <v>1</v>
      </c>
      <c r="L147" s="61">
        <v>31</v>
      </c>
      <c r="M147" s="64">
        <v>32</v>
      </c>
      <c r="N147" s="20"/>
      <c r="O147" s="1"/>
    </row>
    <row r="148" spans="1:15" ht="12.75" customHeight="1" x14ac:dyDescent="0.2">
      <c r="A148" s="60">
        <v>624</v>
      </c>
      <c r="B148" s="21">
        <f t="shared" si="0"/>
        <v>0</v>
      </c>
      <c r="C148" s="21">
        <f t="shared" si="1"/>
        <v>624</v>
      </c>
      <c r="D148" s="8"/>
      <c r="E148" s="61">
        <v>147</v>
      </c>
      <c r="F148" s="60">
        <v>487</v>
      </c>
      <c r="G148" s="62" t="e">
        <f t="shared" si="9"/>
        <v>#N/A</v>
      </c>
      <c r="H148" s="62" t="e">
        <f t="shared" si="10"/>
        <v>#N/A</v>
      </c>
      <c r="I148" s="61">
        <f t="shared" si="11"/>
        <v>4</v>
      </c>
      <c r="J148" s="63">
        <f t="shared" si="5"/>
        <v>6.3576388888888891E-2</v>
      </c>
      <c r="K148" s="61">
        <v>1</v>
      </c>
      <c r="L148" s="61">
        <v>31</v>
      </c>
      <c r="M148" s="64">
        <v>33</v>
      </c>
      <c r="N148" s="20"/>
      <c r="O148" s="1"/>
    </row>
    <row r="149" spans="1:15" ht="12.75" customHeight="1" x14ac:dyDescent="0.2">
      <c r="A149" s="60">
        <v>625</v>
      </c>
      <c r="B149" s="21">
        <f t="shared" si="0"/>
        <v>0</v>
      </c>
      <c r="C149" s="21">
        <f t="shared" si="1"/>
        <v>625</v>
      </c>
      <c r="D149" s="8"/>
      <c r="E149" s="61">
        <v>148</v>
      </c>
      <c r="F149" s="60">
        <v>488</v>
      </c>
      <c r="G149" s="62" t="e">
        <f t="shared" si="9"/>
        <v>#N/A</v>
      </c>
      <c r="H149" s="62" t="e">
        <f t="shared" si="10"/>
        <v>#N/A</v>
      </c>
      <c r="I149" s="61">
        <f t="shared" si="11"/>
        <v>4</v>
      </c>
      <c r="J149" s="63">
        <f t="shared" si="5"/>
        <v>6.3587962962962971E-2</v>
      </c>
      <c r="K149" s="61">
        <v>1</v>
      </c>
      <c r="L149" s="61">
        <v>31</v>
      </c>
      <c r="M149" s="64">
        <v>34</v>
      </c>
      <c r="N149" s="20"/>
      <c r="O149" s="1"/>
    </row>
    <row r="150" spans="1:15" ht="12.75" customHeight="1" x14ac:dyDescent="0.2">
      <c r="A150" s="60">
        <v>626</v>
      </c>
      <c r="B150" s="21">
        <f t="shared" si="0"/>
        <v>0</v>
      </c>
      <c r="C150" s="21">
        <f t="shared" si="1"/>
        <v>626</v>
      </c>
      <c r="D150" s="8"/>
      <c r="E150" s="61">
        <v>149</v>
      </c>
      <c r="F150" s="60">
        <v>479</v>
      </c>
      <c r="G150" s="62" t="e">
        <f t="shared" si="9"/>
        <v>#N/A</v>
      </c>
      <c r="H150" s="62" t="e">
        <f t="shared" si="10"/>
        <v>#N/A</v>
      </c>
      <c r="I150" s="61">
        <f t="shared" si="11"/>
        <v>9</v>
      </c>
      <c r="J150" s="63">
        <f t="shared" si="5"/>
        <v>6.3900462962962964E-2</v>
      </c>
      <c r="K150" s="61">
        <v>1</v>
      </c>
      <c r="L150" s="61">
        <v>32</v>
      </c>
      <c r="M150" s="64">
        <v>1</v>
      </c>
      <c r="N150" s="20"/>
      <c r="O150" s="1"/>
    </row>
    <row r="151" spans="1:15" ht="12.75" customHeight="1" x14ac:dyDescent="0.2">
      <c r="A151" s="60">
        <v>627</v>
      </c>
      <c r="B151" s="21">
        <f t="shared" si="0"/>
        <v>0</v>
      </c>
      <c r="C151" s="21">
        <f t="shared" si="1"/>
        <v>627</v>
      </c>
      <c r="D151" s="8"/>
      <c r="E151" s="61">
        <v>150</v>
      </c>
      <c r="F151" s="60">
        <v>518</v>
      </c>
      <c r="G151" s="62" t="e">
        <f t="shared" si="9"/>
        <v>#N/A</v>
      </c>
      <c r="H151" s="62" t="e">
        <f t="shared" si="10"/>
        <v>#N/A</v>
      </c>
      <c r="I151" s="61">
        <f t="shared" si="11"/>
        <v>4</v>
      </c>
      <c r="J151" s="63">
        <f t="shared" si="5"/>
        <v>6.3935185185185192E-2</v>
      </c>
      <c r="K151" s="61">
        <v>1</v>
      </c>
      <c r="L151" s="61">
        <v>32</v>
      </c>
      <c r="M151" s="64">
        <v>4</v>
      </c>
      <c r="N151" s="20"/>
      <c r="O151" s="1"/>
    </row>
    <row r="152" spans="1:15" ht="12.75" customHeight="1" x14ac:dyDescent="0.2">
      <c r="A152" s="60">
        <v>628</v>
      </c>
      <c r="B152" s="21">
        <f t="shared" si="0"/>
        <v>0</v>
      </c>
      <c r="C152" s="21">
        <f t="shared" si="1"/>
        <v>628</v>
      </c>
      <c r="D152" s="8"/>
      <c r="E152" s="61">
        <v>151</v>
      </c>
      <c r="F152" s="60">
        <v>483</v>
      </c>
      <c r="G152" s="62" t="e">
        <f t="shared" si="9"/>
        <v>#N/A</v>
      </c>
      <c r="H152" s="62" t="e">
        <f t="shared" si="10"/>
        <v>#N/A</v>
      </c>
      <c r="I152" s="61">
        <f t="shared" si="11"/>
        <v>9</v>
      </c>
      <c r="J152" s="63">
        <f t="shared" si="5"/>
        <v>6.3969907407407406E-2</v>
      </c>
      <c r="K152" s="61">
        <v>1</v>
      </c>
      <c r="L152" s="61">
        <v>32</v>
      </c>
      <c r="M152" s="64">
        <v>7</v>
      </c>
      <c r="N152" s="20"/>
      <c r="O152" s="1"/>
    </row>
    <row r="153" spans="1:15" ht="12.75" customHeight="1" x14ac:dyDescent="0.2">
      <c r="A153" s="60">
        <v>629</v>
      </c>
      <c r="B153" s="21">
        <f t="shared" si="0"/>
        <v>0</v>
      </c>
      <c r="C153" s="21">
        <f t="shared" si="1"/>
        <v>629</v>
      </c>
      <c r="D153" s="8"/>
      <c r="E153" s="61">
        <v>152</v>
      </c>
      <c r="F153" s="60">
        <v>541</v>
      </c>
      <c r="G153" s="62" t="e">
        <f t="shared" si="9"/>
        <v>#N/A</v>
      </c>
      <c r="H153" s="62" t="e">
        <f t="shared" si="10"/>
        <v>#N/A</v>
      </c>
      <c r="I153" s="61">
        <f t="shared" si="11"/>
        <v>9</v>
      </c>
      <c r="J153" s="63">
        <f t="shared" si="5"/>
        <v>6.4282407407407413E-2</v>
      </c>
      <c r="K153" s="61">
        <v>1</v>
      </c>
      <c r="L153" s="61">
        <v>32</v>
      </c>
      <c r="M153" s="64">
        <v>34</v>
      </c>
      <c r="N153" s="20"/>
      <c r="O153" s="1"/>
    </row>
    <row r="154" spans="1:15" ht="12.75" customHeight="1" x14ac:dyDescent="0.2">
      <c r="A154" s="60">
        <v>630</v>
      </c>
      <c r="B154" s="21">
        <f t="shared" si="0"/>
        <v>0</v>
      </c>
      <c r="C154" s="21">
        <f t="shared" si="1"/>
        <v>630</v>
      </c>
      <c r="D154" s="8"/>
      <c r="E154" s="61">
        <v>153</v>
      </c>
      <c r="F154" s="60">
        <v>514</v>
      </c>
      <c r="G154" s="62" t="e">
        <f t="shared" si="9"/>
        <v>#N/A</v>
      </c>
      <c r="H154" s="62" t="e">
        <f t="shared" si="10"/>
        <v>#N/A</v>
      </c>
      <c r="I154" s="61">
        <f t="shared" si="11"/>
        <v>7</v>
      </c>
      <c r="J154" s="63">
        <f t="shared" si="5"/>
        <v>6.519675925925926E-2</v>
      </c>
      <c r="K154" s="61">
        <v>1</v>
      </c>
      <c r="L154" s="61">
        <v>33</v>
      </c>
      <c r="M154" s="64">
        <v>53</v>
      </c>
      <c r="N154" s="20"/>
      <c r="O154" s="1"/>
    </row>
    <row r="155" spans="1:15" ht="12.75" customHeight="1" x14ac:dyDescent="0.2">
      <c r="A155" s="60">
        <v>631</v>
      </c>
      <c r="B155" s="21">
        <f t="shared" si="0"/>
        <v>0</v>
      </c>
      <c r="C155" s="21">
        <f t="shared" si="1"/>
        <v>631</v>
      </c>
      <c r="D155" s="8"/>
      <c r="E155" s="61">
        <v>154</v>
      </c>
      <c r="F155" s="60">
        <v>485</v>
      </c>
      <c r="G155" s="62" t="e">
        <f t="shared" si="9"/>
        <v>#N/A</v>
      </c>
      <c r="H155" s="62" t="e">
        <f t="shared" si="10"/>
        <v>#N/A</v>
      </c>
      <c r="I155" s="61">
        <f t="shared" si="11"/>
        <v>4</v>
      </c>
      <c r="J155" s="63">
        <f t="shared" si="5"/>
        <v>6.822916666666666E-2</v>
      </c>
      <c r="K155" s="61">
        <v>1</v>
      </c>
      <c r="L155" s="61">
        <v>38</v>
      </c>
      <c r="M155" s="64">
        <v>15</v>
      </c>
      <c r="N155" s="20"/>
      <c r="O155" s="1"/>
    </row>
    <row r="156" spans="1:15" ht="12.75" customHeight="1" x14ac:dyDescent="0.2">
      <c r="A156" s="60">
        <v>632</v>
      </c>
      <c r="B156" s="21">
        <f t="shared" si="0"/>
        <v>0</v>
      </c>
      <c r="C156" s="21">
        <f t="shared" si="1"/>
        <v>632</v>
      </c>
      <c r="D156" s="8"/>
      <c r="E156" s="61">
        <v>155</v>
      </c>
      <c r="F156" s="60">
        <v>531</v>
      </c>
      <c r="G156" s="62" t="e">
        <f t="shared" si="9"/>
        <v>#N/A</v>
      </c>
      <c r="H156" s="62" t="e">
        <f t="shared" si="10"/>
        <v>#N/A</v>
      </c>
      <c r="I156" s="61">
        <f t="shared" si="11"/>
        <v>9</v>
      </c>
      <c r="J156" s="63">
        <f t="shared" si="5"/>
        <v>6.8275462962962954E-2</v>
      </c>
      <c r="K156" s="61">
        <v>1</v>
      </c>
      <c r="L156" s="61">
        <v>38</v>
      </c>
      <c r="M156" s="64">
        <v>19</v>
      </c>
      <c r="N156" s="20"/>
      <c r="O156" s="1"/>
    </row>
    <row r="157" spans="1:15" ht="12.75" customHeight="1" x14ac:dyDescent="0.2">
      <c r="A157" s="60">
        <v>633</v>
      </c>
      <c r="B157" s="21">
        <f t="shared" si="0"/>
        <v>0</v>
      </c>
      <c r="C157" s="21">
        <f t="shared" si="1"/>
        <v>633</v>
      </c>
      <c r="D157" s="8"/>
      <c r="E157" s="61">
        <v>156</v>
      </c>
      <c r="F157" s="60">
        <v>566</v>
      </c>
      <c r="G157" s="62" t="e">
        <f t="shared" si="9"/>
        <v>#N/A</v>
      </c>
      <c r="H157" s="62" t="e">
        <f t="shared" si="10"/>
        <v>#N/A</v>
      </c>
      <c r="I157" s="61">
        <f t="shared" si="11"/>
        <v>4</v>
      </c>
      <c r="J157" s="63">
        <f t="shared" si="5"/>
        <v>6.8402777777777771E-2</v>
      </c>
      <c r="K157" s="61">
        <v>1</v>
      </c>
      <c r="L157" s="61">
        <v>38</v>
      </c>
      <c r="M157" s="64">
        <v>30</v>
      </c>
      <c r="N157" s="20"/>
      <c r="O157" s="1"/>
    </row>
    <row r="158" spans="1:15" ht="12.75" customHeight="1" x14ac:dyDescent="0.2">
      <c r="A158" s="60">
        <v>634</v>
      </c>
      <c r="B158" s="21">
        <f t="shared" si="0"/>
        <v>0</v>
      </c>
      <c r="C158" s="21">
        <f t="shared" si="1"/>
        <v>634</v>
      </c>
      <c r="D158" s="8"/>
      <c r="E158" s="61">
        <v>157</v>
      </c>
      <c r="F158" s="60">
        <v>486</v>
      </c>
      <c r="G158" s="62" t="e">
        <f t="shared" si="9"/>
        <v>#N/A</v>
      </c>
      <c r="H158" s="62" t="e">
        <f t="shared" si="10"/>
        <v>#N/A</v>
      </c>
      <c r="I158" s="61">
        <f t="shared" si="11"/>
        <v>4</v>
      </c>
      <c r="J158" s="63">
        <f t="shared" si="5"/>
        <v>6.9027777777777785E-2</v>
      </c>
      <c r="K158" s="61">
        <v>1</v>
      </c>
      <c r="L158" s="61">
        <v>39</v>
      </c>
      <c r="M158" s="64">
        <v>24</v>
      </c>
      <c r="N158" s="20"/>
      <c r="O158" s="1"/>
    </row>
    <row r="159" spans="1:15" ht="12.75" customHeight="1" x14ac:dyDescent="0.2">
      <c r="A159" s="60">
        <v>635</v>
      </c>
      <c r="B159" s="21">
        <f t="shared" si="0"/>
        <v>0</v>
      </c>
      <c r="C159" s="21">
        <f t="shared" si="1"/>
        <v>635</v>
      </c>
      <c r="D159" s="8"/>
      <c r="E159" s="61">
        <v>158</v>
      </c>
      <c r="F159" s="60">
        <v>524</v>
      </c>
      <c r="G159" s="62" t="e">
        <f t="shared" si="9"/>
        <v>#N/A</v>
      </c>
      <c r="H159" s="62" t="e">
        <f t="shared" si="10"/>
        <v>#N/A</v>
      </c>
      <c r="I159" s="61">
        <f t="shared" si="11"/>
        <v>4</v>
      </c>
      <c r="J159" s="63">
        <f t="shared" si="5"/>
        <v>6.958333333333333E-2</v>
      </c>
      <c r="K159" s="61">
        <v>1</v>
      </c>
      <c r="L159" s="61">
        <v>40</v>
      </c>
      <c r="M159" s="64">
        <v>12</v>
      </c>
      <c r="N159" s="20"/>
      <c r="O159" s="1"/>
    </row>
    <row r="160" spans="1:15" ht="12.75" customHeight="1" x14ac:dyDescent="0.2">
      <c r="A160" s="60">
        <v>636</v>
      </c>
      <c r="B160" s="21">
        <f t="shared" si="0"/>
        <v>0</v>
      </c>
      <c r="C160" s="21">
        <f t="shared" si="1"/>
        <v>636</v>
      </c>
      <c r="D160" s="8"/>
      <c r="E160" s="61">
        <v>159</v>
      </c>
      <c r="F160" s="60">
        <v>494</v>
      </c>
      <c r="G160" s="62" t="e">
        <f t="shared" si="9"/>
        <v>#N/A</v>
      </c>
      <c r="H160" s="62" t="e">
        <f t="shared" si="10"/>
        <v>#N/A</v>
      </c>
      <c r="I160" s="61">
        <f t="shared" si="11"/>
        <v>4</v>
      </c>
      <c r="J160" s="63">
        <f t="shared" si="5"/>
        <v>7.0439814814814816E-2</v>
      </c>
      <c r="K160" s="61">
        <v>1</v>
      </c>
      <c r="L160" s="61">
        <v>41</v>
      </c>
      <c r="M160" s="64">
        <v>26</v>
      </c>
      <c r="N160" s="20"/>
      <c r="O160" s="1"/>
    </row>
    <row r="161" spans="1:15" ht="12.75" customHeight="1" x14ac:dyDescent="0.2">
      <c r="A161" s="60">
        <v>637</v>
      </c>
      <c r="B161" s="21">
        <f t="shared" si="0"/>
        <v>0</v>
      </c>
      <c r="C161" s="21">
        <f t="shared" si="1"/>
        <v>637</v>
      </c>
      <c r="D161" s="8"/>
      <c r="E161" s="61">
        <v>160</v>
      </c>
      <c r="F161" s="60">
        <v>519</v>
      </c>
      <c r="G161" s="62" t="e">
        <f t="shared" si="9"/>
        <v>#N/A</v>
      </c>
      <c r="H161" s="62" t="e">
        <f t="shared" si="10"/>
        <v>#N/A</v>
      </c>
      <c r="I161" s="61">
        <f t="shared" si="11"/>
        <v>9</v>
      </c>
      <c r="J161" s="63">
        <f t="shared" si="5"/>
        <v>7.0462962962962963E-2</v>
      </c>
      <c r="K161" s="61">
        <v>1</v>
      </c>
      <c r="L161" s="61">
        <v>41</v>
      </c>
      <c r="M161" s="64">
        <v>28</v>
      </c>
      <c r="N161" s="20"/>
      <c r="O161" s="1"/>
    </row>
    <row r="162" spans="1:15" ht="12.75" customHeight="1" x14ac:dyDescent="0.2">
      <c r="A162" s="60">
        <v>638</v>
      </c>
      <c r="B162" s="21">
        <f t="shared" si="0"/>
        <v>0</v>
      </c>
      <c r="C162" s="21">
        <f t="shared" si="1"/>
        <v>638</v>
      </c>
      <c r="D162" s="8"/>
      <c r="E162" s="61">
        <v>161</v>
      </c>
      <c r="F162" s="60">
        <v>484</v>
      </c>
      <c r="G162" s="62" t="e">
        <f t="shared" si="9"/>
        <v>#N/A</v>
      </c>
      <c r="H162" s="62" t="e">
        <f t="shared" si="10"/>
        <v>#N/A</v>
      </c>
      <c r="I162" s="61">
        <f t="shared" si="11"/>
        <v>9</v>
      </c>
      <c r="J162" s="63">
        <f t="shared" si="5"/>
        <v>7.0729166666666662E-2</v>
      </c>
      <c r="K162" s="61">
        <v>1</v>
      </c>
      <c r="L162" s="61">
        <v>41</v>
      </c>
      <c r="M162" s="64">
        <v>51</v>
      </c>
      <c r="N162" s="20"/>
      <c r="O162" s="1"/>
    </row>
    <row r="163" spans="1:15" ht="12.75" customHeight="1" x14ac:dyDescent="0.2">
      <c r="A163" s="60">
        <v>639</v>
      </c>
      <c r="B163" s="21">
        <f t="shared" si="0"/>
        <v>0</v>
      </c>
      <c r="C163" s="21">
        <f t="shared" si="1"/>
        <v>639</v>
      </c>
      <c r="D163" s="8"/>
      <c r="E163" s="61">
        <v>162</v>
      </c>
      <c r="F163" s="60">
        <v>532</v>
      </c>
      <c r="G163" s="62" t="e">
        <f t="shared" si="9"/>
        <v>#N/A</v>
      </c>
      <c r="H163" s="62" t="e">
        <f t="shared" si="10"/>
        <v>#N/A</v>
      </c>
      <c r="I163" s="61">
        <f t="shared" si="11"/>
        <v>9</v>
      </c>
      <c r="J163" s="63">
        <f t="shared" si="5"/>
        <v>7.1620370370370376E-2</v>
      </c>
      <c r="K163" s="61">
        <v>1</v>
      </c>
      <c r="L163" s="61">
        <v>43</v>
      </c>
      <c r="M163" s="64">
        <v>8</v>
      </c>
      <c r="N163" s="20"/>
      <c r="O163" s="1"/>
    </row>
    <row r="164" spans="1:15" ht="12.75" customHeight="1" x14ac:dyDescent="0.2">
      <c r="A164" s="60">
        <v>640</v>
      </c>
      <c r="B164" s="21">
        <f t="shared" si="0"/>
        <v>0</v>
      </c>
      <c r="C164" s="21">
        <f t="shared" si="1"/>
        <v>640</v>
      </c>
      <c r="D164" s="8"/>
      <c r="E164" s="61">
        <v>163</v>
      </c>
      <c r="F164" s="60">
        <v>528</v>
      </c>
      <c r="G164" s="62" t="e">
        <f t="shared" si="9"/>
        <v>#N/A</v>
      </c>
      <c r="H164" s="62" t="e">
        <f t="shared" si="10"/>
        <v>#N/A</v>
      </c>
      <c r="I164" s="61">
        <f t="shared" si="11"/>
        <v>9</v>
      </c>
      <c r="J164" s="63">
        <f t="shared" si="5"/>
        <v>7.1620370370370376E-2</v>
      </c>
      <c r="K164" s="61">
        <v>1</v>
      </c>
      <c r="L164" s="65">
        <v>43</v>
      </c>
      <c r="M164" s="66">
        <v>8</v>
      </c>
      <c r="N164" s="20"/>
      <c r="O164" s="1"/>
    </row>
    <row r="165" spans="1:15" ht="12.75" customHeight="1" x14ac:dyDescent="0.2">
      <c r="A165" s="60">
        <v>641</v>
      </c>
      <c r="B165" s="21">
        <f t="shared" si="0"/>
        <v>0</v>
      </c>
      <c r="C165" s="21">
        <f t="shared" si="1"/>
        <v>641</v>
      </c>
      <c r="D165" s="8"/>
      <c r="E165" s="61">
        <v>164</v>
      </c>
      <c r="F165" s="60">
        <v>548</v>
      </c>
      <c r="G165" s="62" t="e">
        <f t="shared" si="9"/>
        <v>#N/A</v>
      </c>
      <c r="H165" s="62" t="e">
        <f t="shared" si="10"/>
        <v>#N/A</v>
      </c>
      <c r="I165" s="61">
        <f t="shared" si="11"/>
        <v>9</v>
      </c>
      <c r="J165" s="63">
        <f t="shared" si="5"/>
        <v>7.1875000000000008E-2</v>
      </c>
      <c r="K165" s="61">
        <v>1</v>
      </c>
      <c r="L165" s="67">
        <v>43</v>
      </c>
      <c r="M165" s="68">
        <v>30</v>
      </c>
      <c r="N165" s="20"/>
      <c r="O165" s="1"/>
    </row>
    <row r="166" spans="1:15" ht="12.75" customHeight="1" x14ac:dyDescent="0.2">
      <c r="A166" s="60">
        <v>642</v>
      </c>
      <c r="B166" s="21">
        <f t="shared" si="0"/>
        <v>0</v>
      </c>
      <c r="C166" s="21">
        <f t="shared" si="1"/>
        <v>642</v>
      </c>
      <c r="D166" s="8"/>
      <c r="E166" s="61">
        <v>165</v>
      </c>
      <c r="F166" s="60">
        <v>515</v>
      </c>
      <c r="G166" s="62" t="e">
        <f t="shared" si="9"/>
        <v>#N/A</v>
      </c>
      <c r="H166" s="62" t="e">
        <f t="shared" si="10"/>
        <v>#N/A</v>
      </c>
      <c r="I166" s="61">
        <f t="shared" si="11"/>
        <v>4</v>
      </c>
      <c r="J166" s="63">
        <f t="shared" si="5"/>
        <v>7.4861111111111114E-2</v>
      </c>
      <c r="K166" s="61">
        <v>1</v>
      </c>
      <c r="L166" s="67">
        <v>47</v>
      </c>
      <c r="M166" s="68">
        <v>48</v>
      </c>
      <c r="N166" s="20"/>
      <c r="O166" s="1"/>
    </row>
    <row r="167" spans="1:15" ht="12.75" customHeight="1" x14ac:dyDescent="0.2">
      <c r="A167" s="60">
        <v>643</v>
      </c>
      <c r="B167" s="21">
        <f t="shared" si="0"/>
        <v>0</v>
      </c>
      <c r="C167" s="21">
        <f t="shared" si="1"/>
        <v>643</v>
      </c>
      <c r="D167" s="8"/>
      <c r="E167" s="61">
        <v>166</v>
      </c>
      <c r="F167" s="60">
        <v>554</v>
      </c>
      <c r="G167" s="62" t="e">
        <f t="shared" si="9"/>
        <v>#N/A</v>
      </c>
      <c r="H167" s="62" t="e">
        <f t="shared" si="10"/>
        <v>#N/A</v>
      </c>
      <c r="I167" s="61">
        <f t="shared" si="11"/>
        <v>4</v>
      </c>
      <c r="J167" s="63">
        <f t="shared" si="5"/>
        <v>7.5567129629629637E-2</v>
      </c>
      <c r="K167" s="61">
        <v>1</v>
      </c>
      <c r="L167" s="67">
        <v>48</v>
      </c>
      <c r="M167" s="68">
        <v>49</v>
      </c>
      <c r="N167" s="20"/>
      <c r="O167" s="1"/>
    </row>
    <row r="168" spans="1:15" ht="12.75" customHeight="1" x14ac:dyDescent="0.2">
      <c r="A168" s="60">
        <v>644</v>
      </c>
      <c r="B168" s="21">
        <f t="shared" si="0"/>
        <v>0</v>
      </c>
      <c r="C168" s="21">
        <f t="shared" si="1"/>
        <v>644</v>
      </c>
      <c r="D168" s="8"/>
      <c r="E168" s="61">
        <v>167</v>
      </c>
      <c r="F168" s="60">
        <v>479</v>
      </c>
      <c r="G168" s="62" t="e">
        <f t="shared" si="9"/>
        <v>#N/A</v>
      </c>
      <c r="H168" s="62" t="e">
        <f t="shared" si="10"/>
        <v>#N/A</v>
      </c>
      <c r="I168" s="61">
        <f t="shared" si="11"/>
        <v>9</v>
      </c>
      <c r="J168" s="63">
        <f t="shared" si="5"/>
        <v>7.7222222222222234E-2</v>
      </c>
      <c r="K168" s="61">
        <v>1</v>
      </c>
      <c r="L168" s="67">
        <v>51</v>
      </c>
      <c r="M168" s="68">
        <v>12</v>
      </c>
      <c r="N168" s="20"/>
      <c r="O168" s="1"/>
    </row>
    <row r="169" spans="1:15" ht="12.75" customHeight="1" x14ac:dyDescent="0.2">
      <c r="A169" s="60">
        <v>645</v>
      </c>
      <c r="B169" s="21">
        <f t="shared" si="0"/>
        <v>0</v>
      </c>
      <c r="C169" s="21">
        <f t="shared" si="1"/>
        <v>645</v>
      </c>
      <c r="D169" s="8"/>
      <c r="E169" s="61">
        <v>168</v>
      </c>
      <c r="F169" s="60">
        <v>536</v>
      </c>
      <c r="G169" s="62" t="e">
        <f t="shared" si="9"/>
        <v>#N/A</v>
      </c>
      <c r="H169" s="62" t="e">
        <f t="shared" si="10"/>
        <v>#N/A</v>
      </c>
      <c r="I169" s="61">
        <f t="shared" si="11"/>
        <v>6</v>
      </c>
      <c r="J169" s="63">
        <f t="shared" si="5"/>
        <v>7.7546296296296294E-2</v>
      </c>
      <c r="K169" s="61">
        <v>1</v>
      </c>
      <c r="L169" s="67">
        <v>51</v>
      </c>
      <c r="M169" s="68">
        <v>40</v>
      </c>
      <c r="N169" s="20"/>
      <c r="O169" s="1"/>
    </row>
    <row r="170" spans="1:15" ht="12.75" customHeight="1" x14ac:dyDescent="0.2">
      <c r="A170" s="60">
        <v>646</v>
      </c>
      <c r="B170" s="21">
        <f t="shared" si="0"/>
        <v>0</v>
      </c>
      <c r="C170" s="21">
        <f t="shared" si="1"/>
        <v>646</v>
      </c>
      <c r="D170" s="8"/>
      <c r="E170" s="61">
        <v>169</v>
      </c>
      <c r="F170" s="60">
        <v>541</v>
      </c>
      <c r="G170" s="62" t="e">
        <f t="shared" si="9"/>
        <v>#N/A</v>
      </c>
      <c r="H170" s="62" t="e">
        <f t="shared" si="10"/>
        <v>#N/A</v>
      </c>
      <c r="I170" s="61">
        <f t="shared" si="11"/>
        <v>9</v>
      </c>
      <c r="J170" s="63">
        <f t="shared" si="5"/>
        <v>7.795138888888889E-2</v>
      </c>
      <c r="K170" s="61">
        <v>1</v>
      </c>
      <c r="L170" s="67">
        <v>52</v>
      </c>
      <c r="M170" s="68">
        <v>15</v>
      </c>
      <c r="N170" s="20"/>
      <c r="O170" s="1"/>
    </row>
    <row r="171" spans="1:15" ht="12.75" customHeight="1" x14ac:dyDescent="0.2">
      <c r="A171" s="60">
        <v>647</v>
      </c>
      <c r="B171" s="21">
        <f t="shared" si="0"/>
        <v>0</v>
      </c>
      <c r="C171" s="21">
        <f t="shared" si="1"/>
        <v>647</v>
      </c>
      <c r="D171" s="8"/>
      <c r="E171" s="61">
        <v>170</v>
      </c>
      <c r="F171" s="60">
        <v>482</v>
      </c>
      <c r="G171" s="62" t="e">
        <f t="shared" si="9"/>
        <v>#N/A</v>
      </c>
      <c r="H171" s="62" t="e">
        <f t="shared" si="10"/>
        <v>#N/A</v>
      </c>
      <c r="I171" s="61">
        <f t="shared" si="11"/>
        <v>9</v>
      </c>
      <c r="J171" s="63">
        <f t="shared" si="5"/>
        <v>7.7986111111111103E-2</v>
      </c>
      <c r="K171" s="61">
        <v>1</v>
      </c>
      <c r="L171" s="67">
        <v>52</v>
      </c>
      <c r="M171" s="68">
        <v>18</v>
      </c>
      <c r="N171" s="20"/>
      <c r="O171" s="1"/>
    </row>
    <row r="172" spans="1:15" ht="12.75" customHeight="1" x14ac:dyDescent="0.2">
      <c r="A172" s="60">
        <v>648</v>
      </c>
      <c r="B172" s="21">
        <f t="shared" si="0"/>
        <v>0</v>
      </c>
      <c r="C172" s="21">
        <f t="shared" si="1"/>
        <v>648</v>
      </c>
      <c r="D172" s="8"/>
      <c r="E172" s="61">
        <v>171</v>
      </c>
      <c r="F172" s="60">
        <v>478</v>
      </c>
      <c r="G172" s="62" t="e">
        <f t="shared" si="9"/>
        <v>#N/A</v>
      </c>
      <c r="H172" s="62" t="e">
        <f t="shared" si="10"/>
        <v>#N/A</v>
      </c>
      <c r="I172" s="61">
        <f t="shared" si="11"/>
        <v>9</v>
      </c>
      <c r="J172" s="63">
        <f t="shared" si="5"/>
        <v>7.8148148148148147E-2</v>
      </c>
      <c r="K172" s="61">
        <v>1</v>
      </c>
      <c r="L172" s="67">
        <v>52</v>
      </c>
      <c r="M172" s="68">
        <v>32</v>
      </c>
      <c r="N172" s="20"/>
      <c r="O172" s="1"/>
    </row>
    <row r="173" spans="1:15" ht="12.75" customHeight="1" x14ac:dyDescent="0.2">
      <c r="A173" s="60">
        <v>649</v>
      </c>
      <c r="B173" s="21">
        <f t="shared" si="0"/>
        <v>0</v>
      </c>
      <c r="C173" s="21">
        <f t="shared" si="1"/>
        <v>649</v>
      </c>
      <c r="D173" s="8"/>
      <c r="E173" s="61">
        <v>172</v>
      </c>
      <c r="F173" s="60">
        <v>495</v>
      </c>
      <c r="G173" s="62" t="e">
        <f t="shared" si="9"/>
        <v>#N/A</v>
      </c>
      <c r="H173" s="62" t="e">
        <f t="shared" si="10"/>
        <v>#N/A</v>
      </c>
      <c r="I173" s="61">
        <f t="shared" si="11"/>
        <v>4</v>
      </c>
      <c r="J173" s="63">
        <f t="shared" si="5"/>
        <v>7.840277777777778E-2</v>
      </c>
      <c r="K173" s="61">
        <v>1</v>
      </c>
      <c r="L173" s="67">
        <v>52</v>
      </c>
      <c r="M173" s="68">
        <v>54</v>
      </c>
      <c r="N173" s="20"/>
      <c r="O173" s="1"/>
    </row>
    <row r="174" spans="1:15" ht="12.75" customHeight="1" x14ac:dyDescent="0.2">
      <c r="A174" s="60">
        <v>650</v>
      </c>
      <c r="B174" s="21">
        <f t="shared" si="0"/>
        <v>0</v>
      </c>
      <c r="C174" s="21">
        <f t="shared" si="1"/>
        <v>650</v>
      </c>
      <c r="D174" s="8"/>
      <c r="E174" s="61">
        <v>173</v>
      </c>
      <c r="F174" s="60">
        <v>483</v>
      </c>
      <c r="G174" s="62" t="e">
        <f t="shared" si="9"/>
        <v>#N/A</v>
      </c>
      <c r="H174" s="62" t="e">
        <f t="shared" si="10"/>
        <v>#N/A</v>
      </c>
      <c r="I174" s="61">
        <f t="shared" si="11"/>
        <v>9</v>
      </c>
      <c r="J174" s="63">
        <f t="shared" si="5"/>
        <v>8.1747685185185187E-2</v>
      </c>
      <c r="K174" s="61">
        <v>1</v>
      </c>
      <c r="L174" s="67">
        <v>57</v>
      </c>
      <c r="M174" s="68">
        <v>43</v>
      </c>
      <c r="N174" s="20"/>
      <c r="O174" s="1"/>
    </row>
    <row r="175" spans="1:15" ht="12.75" customHeight="1" x14ac:dyDescent="0.2">
      <c r="A175" s="60">
        <v>651</v>
      </c>
      <c r="B175" s="21">
        <f t="shared" si="0"/>
        <v>0</v>
      </c>
      <c r="C175" s="21">
        <f t="shared" si="1"/>
        <v>651</v>
      </c>
      <c r="D175" s="8"/>
      <c r="E175" s="61">
        <v>174</v>
      </c>
      <c r="F175" s="60">
        <v>514</v>
      </c>
      <c r="G175" s="62" t="e">
        <f t="shared" si="9"/>
        <v>#N/A</v>
      </c>
      <c r="H175" s="62" t="e">
        <f t="shared" si="10"/>
        <v>#N/A</v>
      </c>
      <c r="I175" s="61">
        <f t="shared" si="11"/>
        <v>7</v>
      </c>
      <c r="J175" s="63">
        <f t="shared" si="5"/>
        <v>8.2037037037037033E-2</v>
      </c>
      <c r="K175" s="61">
        <v>1</v>
      </c>
      <c r="L175" s="67">
        <v>58</v>
      </c>
      <c r="M175" s="68">
        <v>8</v>
      </c>
      <c r="N175" s="20"/>
      <c r="O175" s="1"/>
    </row>
    <row r="176" spans="1:15" ht="12.75" customHeight="1" x14ac:dyDescent="0.2">
      <c r="A176" s="60">
        <v>652</v>
      </c>
      <c r="B176" s="21">
        <f t="shared" si="0"/>
        <v>0</v>
      </c>
      <c r="C176" s="21">
        <f t="shared" si="1"/>
        <v>652</v>
      </c>
      <c r="D176" s="8"/>
      <c r="E176" s="61">
        <v>175</v>
      </c>
      <c r="F176" s="60">
        <v>519</v>
      </c>
      <c r="G176" s="62" t="e">
        <f t="shared" si="9"/>
        <v>#N/A</v>
      </c>
      <c r="H176" s="62" t="e">
        <f t="shared" si="10"/>
        <v>#N/A</v>
      </c>
      <c r="I176" s="61">
        <f t="shared" si="11"/>
        <v>9</v>
      </c>
      <c r="J176" s="63">
        <f t="shared" si="5"/>
        <v>8.4837962962962962E-2</v>
      </c>
      <c r="K176" s="61">
        <v>2</v>
      </c>
      <c r="L176" s="67">
        <v>2</v>
      </c>
      <c r="M176" s="68">
        <v>10</v>
      </c>
      <c r="N176" s="20"/>
      <c r="O176" s="1"/>
    </row>
    <row r="177" spans="1:15" ht="12.75" customHeight="1" x14ac:dyDescent="0.2">
      <c r="A177" s="60">
        <v>653</v>
      </c>
      <c r="B177" s="21">
        <f t="shared" si="0"/>
        <v>0</v>
      </c>
      <c r="C177" s="21">
        <f t="shared" si="1"/>
        <v>653</v>
      </c>
      <c r="D177" s="8"/>
      <c r="E177" s="61">
        <v>176</v>
      </c>
      <c r="F177" s="60">
        <v>484</v>
      </c>
      <c r="G177" s="62" t="e">
        <f t="shared" si="9"/>
        <v>#N/A</v>
      </c>
      <c r="H177" s="62" t="e">
        <f t="shared" si="10"/>
        <v>#N/A</v>
      </c>
      <c r="I177" s="61">
        <f t="shared" si="11"/>
        <v>9</v>
      </c>
      <c r="J177" s="63">
        <f t="shared" si="5"/>
        <v>8.5393518518518521E-2</v>
      </c>
      <c r="K177" s="61">
        <v>2</v>
      </c>
      <c r="L177" s="67">
        <v>2</v>
      </c>
      <c r="M177" s="68">
        <v>58</v>
      </c>
      <c r="N177" s="20"/>
      <c r="O177" s="1"/>
    </row>
    <row r="178" spans="1:15" ht="12.75" customHeight="1" x14ac:dyDescent="0.2">
      <c r="A178" s="60">
        <v>654</v>
      </c>
      <c r="B178" s="21">
        <f t="shared" si="0"/>
        <v>0</v>
      </c>
      <c r="C178" s="21">
        <f t="shared" si="1"/>
        <v>654</v>
      </c>
      <c r="D178" s="8"/>
      <c r="E178" s="61">
        <v>177</v>
      </c>
      <c r="F178" s="60">
        <v>531</v>
      </c>
      <c r="G178" s="62" t="e">
        <f t="shared" si="9"/>
        <v>#N/A</v>
      </c>
      <c r="H178" s="62" t="e">
        <f t="shared" si="10"/>
        <v>#N/A</v>
      </c>
      <c r="I178" s="61">
        <f t="shared" si="11"/>
        <v>9</v>
      </c>
      <c r="J178" s="63">
        <f t="shared" si="5"/>
        <v>8.5474537037037043E-2</v>
      </c>
      <c r="K178" s="61">
        <v>2</v>
      </c>
      <c r="L178" s="67">
        <v>3</v>
      </c>
      <c r="M178" s="68">
        <v>5</v>
      </c>
      <c r="N178" s="20"/>
      <c r="O178" s="1"/>
    </row>
    <row r="179" spans="1:15" ht="12.75" customHeight="1" x14ac:dyDescent="0.2">
      <c r="A179" s="60">
        <v>655</v>
      </c>
      <c r="B179" s="21">
        <f t="shared" si="0"/>
        <v>0</v>
      </c>
      <c r="C179" s="21">
        <f t="shared" si="1"/>
        <v>655</v>
      </c>
      <c r="D179" s="8"/>
      <c r="E179" s="61">
        <v>178</v>
      </c>
      <c r="F179" s="60">
        <v>532</v>
      </c>
      <c r="G179" s="62" t="e">
        <f t="shared" si="9"/>
        <v>#N/A</v>
      </c>
      <c r="H179" s="62" t="e">
        <f t="shared" si="10"/>
        <v>#N/A</v>
      </c>
      <c r="I179" s="61">
        <f t="shared" si="11"/>
        <v>9</v>
      </c>
      <c r="J179" s="63">
        <f t="shared" si="5"/>
        <v>8.6030092592592589E-2</v>
      </c>
      <c r="K179" s="61">
        <v>2</v>
      </c>
      <c r="L179" s="67">
        <v>3</v>
      </c>
      <c r="M179" s="68">
        <v>53</v>
      </c>
      <c r="N179" s="20"/>
      <c r="O179" s="1"/>
    </row>
    <row r="180" spans="1:15" ht="12.75" customHeight="1" x14ac:dyDescent="0.2">
      <c r="A180" s="60">
        <v>656</v>
      </c>
      <c r="B180" s="21">
        <f t="shared" si="0"/>
        <v>0</v>
      </c>
      <c r="C180" s="21">
        <f t="shared" si="1"/>
        <v>656</v>
      </c>
      <c r="D180" s="8"/>
      <c r="E180" s="61">
        <v>179</v>
      </c>
      <c r="F180" s="60">
        <v>528</v>
      </c>
      <c r="G180" s="62" t="e">
        <f t="shared" si="9"/>
        <v>#N/A</v>
      </c>
      <c r="H180" s="62" t="e">
        <f t="shared" si="10"/>
        <v>#N/A</v>
      </c>
      <c r="I180" s="61">
        <f t="shared" si="11"/>
        <v>9</v>
      </c>
      <c r="J180" s="63">
        <f t="shared" si="5"/>
        <v>8.6030092592592589E-2</v>
      </c>
      <c r="K180" s="61">
        <v>2</v>
      </c>
      <c r="L180" s="67">
        <v>3</v>
      </c>
      <c r="M180" s="68">
        <v>53</v>
      </c>
      <c r="N180" s="20"/>
      <c r="O180" s="1"/>
    </row>
    <row r="181" spans="1:15" ht="12.75" customHeight="1" x14ac:dyDescent="0.2">
      <c r="A181" s="60">
        <v>657</v>
      </c>
      <c r="B181" s="21">
        <f t="shared" si="0"/>
        <v>0</v>
      </c>
      <c r="C181" s="21">
        <f t="shared" si="1"/>
        <v>657</v>
      </c>
      <c r="D181" s="8"/>
      <c r="E181" s="61">
        <v>180</v>
      </c>
      <c r="F181" s="60">
        <v>548</v>
      </c>
      <c r="G181" s="62" t="e">
        <f t="shared" si="9"/>
        <v>#N/A</v>
      </c>
      <c r="H181" s="62" t="e">
        <f t="shared" si="10"/>
        <v>#N/A</v>
      </c>
      <c r="I181" s="61">
        <f t="shared" si="11"/>
        <v>9</v>
      </c>
      <c r="J181" s="63">
        <f t="shared" si="5"/>
        <v>8.6504629629629626E-2</v>
      </c>
      <c r="K181" s="61">
        <v>2</v>
      </c>
      <c r="L181" s="67">
        <v>4</v>
      </c>
      <c r="M181" s="68">
        <v>34</v>
      </c>
      <c r="N181" s="20"/>
      <c r="O181" s="1"/>
    </row>
    <row r="182" spans="1:15" ht="12.75" customHeight="1" x14ac:dyDescent="0.2">
      <c r="A182" s="60">
        <v>658</v>
      </c>
      <c r="B182" s="21">
        <f t="shared" si="0"/>
        <v>0</v>
      </c>
      <c r="C182" s="21">
        <f t="shared" si="1"/>
        <v>658</v>
      </c>
      <c r="D182" s="8"/>
      <c r="E182" s="61">
        <v>181</v>
      </c>
      <c r="F182" s="60">
        <v>479</v>
      </c>
      <c r="G182" s="62" t="e">
        <f t="shared" si="9"/>
        <v>#N/A</v>
      </c>
      <c r="H182" s="62" t="e">
        <f t="shared" si="10"/>
        <v>#N/A</v>
      </c>
      <c r="I182" s="61">
        <f t="shared" si="11"/>
        <v>9</v>
      </c>
      <c r="J182" s="63">
        <f t="shared" si="5"/>
        <v>9.116898148148149E-2</v>
      </c>
      <c r="K182" s="61">
        <v>2</v>
      </c>
      <c r="L182" s="67">
        <v>11</v>
      </c>
      <c r="M182" s="68">
        <v>17</v>
      </c>
      <c r="N182" s="20"/>
      <c r="O182" s="1"/>
    </row>
    <row r="183" spans="1:15" ht="12.75" customHeight="1" x14ac:dyDescent="0.2">
      <c r="A183" s="60">
        <v>659</v>
      </c>
      <c r="B183" s="21">
        <f t="shared" si="0"/>
        <v>0</v>
      </c>
      <c r="C183" s="21">
        <f t="shared" si="1"/>
        <v>659</v>
      </c>
      <c r="D183" s="8"/>
      <c r="E183" s="61">
        <v>182</v>
      </c>
      <c r="F183" s="60">
        <v>541</v>
      </c>
      <c r="G183" s="62" t="e">
        <f t="shared" si="9"/>
        <v>#N/A</v>
      </c>
      <c r="H183" s="62" t="e">
        <f t="shared" si="10"/>
        <v>#N/A</v>
      </c>
      <c r="I183" s="61">
        <f t="shared" si="11"/>
        <v>9</v>
      </c>
      <c r="J183" s="63">
        <f t="shared" si="5"/>
        <v>9.1736111111111115E-2</v>
      </c>
      <c r="K183" s="61">
        <v>2</v>
      </c>
      <c r="L183" s="67">
        <v>12</v>
      </c>
      <c r="M183" s="68">
        <v>6</v>
      </c>
      <c r="N183" s="20"/>
      <c r="O183" s="1"/>
    </row>
    <row r="184" spans="1:15" ht="12.75" customHeight="1" x14ac:dyDescent="0.2">
      <c r="A184" s="60">
        <v>660</v>
      </c>
      <c r="B184" s="21">
        <f t="shared" si="0"/>
        <v>0</v>
      </c>
      <c r="C184" s="21">
        <f t="shared" si="1"/>
        <v>660</v>
      </c>
      <c r="D184" s="8"/>
      <c r="E184" s="61">
        <v>183</v>
      </c>
      <c r="F184" s="60">
        <v>536</v>
      </c>
      <c r="G184" s="62" t="e">
        <f t="shared" si="9"/>
        <v>#N/A</v>
      </c>
      <c r="H184" s="62" t="e">
        <f t="shared" si="10"/>
        <v>#N/A</v>
      </c>
      <c r="I184" s="61">
        <f t="shared" si="11"/>
        <v>6</v>
      </c>
      <c r="J184" s="63">
        <f t="shared" si="5"/>
        <v>9.3842592592592589E-2</v>
      </c>
      <c r="K184" s="61">
        <v>2</v>
      </c>
      <c r="L184" s="67">
        <v>15</v>
      </c>
      <c r="M184" s="68">
        <v>8</v>
      </c>
      <c r="N184" s="20"/>
      <c r="O184" s="1"/>
    </row>
    <row r="185" spans="1:15" ht="12.75" customHeight="1" x14ac:dyDescent="0.2">
      <c r="A185" s="21"/>
      <c r="B185" s="21" t="str">
        <f t="shared" si="0"/>
        <v xml:space="preserve"> </v>
      </c>
      <c r="C185" s="21">
        <f t="shared" si="1"/>
        <v>0</v>
      </c>
      <c r="D185" s="8"/>
      <c r="E185" s="61">
        <v>184</v>
      </c>
      <c r="F185" s="60">
        <v>482</v>
      </c>
      <c r="G185" s="62" t="e">
        <f t="shared" si="9"/>
        <v>#N/A</v>
      </c>
      <c r="H185" s="62" t="e">
        <f t="shared" si="10"/>
        <v>#N/A</v>
      </c>
      <c r="I185" s="61">
        <f t="shared" si="11"/>
        <v>9</v>
      </c>
      <c r="J185" s="70">
        <f t="shared" si="5"/>
        <v>9.3865740740740736E-2</v>
      </c>
      <c r="K185" s="61">
        <v>2</v>
      </c>
      <c r="L185" s="67">
        <v>15</v>
      </c>
      <c r="M185" s="68">
        <v>10</v>
      </c>
      <c r="N185" s="20"/>
      <c r="O185" s="1"/>
    </row>
    <row r="186" spans="1:15" ht="12.75" customHeight="1" x14ac:dyDescent="0.2">
      <c r="A186" s="21"/>
      <c r="B186" s="21" t="str">
        <f t="shared" si="0"/>
        <v xml:space="preserve"> </v>
      </c>
      <c r="C186" s="21">
        <f t="shared" si="1"/>
        <v>0</v>
      </c>
      <c r="D186" s="8"/>
      <c r="E186" s="61">
        <v>185</v>
      </c>
      <c r="F186" s="60">
        <v>478</v>
      </c>
      <c r="G186" s="62" t="e">
        <f t="shared" si="9"/>
        <v>#N/A</v>
      </c>
      <c r="H186" s="62" t="e">
        <f t="shared" si="10"/>
        <v>#N/A</v>
      </c>
      <c r="I186" s="61">
        <f t="shared" si="11"/>
        <v>9</v>
      </c>
      <c r="J186" s="70">
        <f t="shared" si="5"/>
        <v>9.4525462962962978E-2</v>
      </c>
      <c r="K186" s="61">
        <v>2</v>
      </c>
      <c r="L186" s="67">
        <v>16</v>
      </c>
      <c r="M186" s="68">
        <v>7</v>
      </c>
      <c r="N186" s="20"/>
      <c r="O186" s="1"/>
    </row>
    <row r="187" spans="1:15" ht="12.75" customHeight="1" x14ac:dyDescent="0.2">
      <c r="A187" s="21"/>
      <c r="B187" s="21" t="str">
        <f t="shared" si="0"/>
        <v xml:space="preserve"> </v>
      </c>
      <c r="C187" s="21">
        <f t="shared" si="1"/>
        <v>0</v>
      </c>
      <c r="D187" s="8"/>
      <c r="E187" s="61">
        <v>186</v>
      </c>
      <c r="F187" s="60">
        <v>519</v>
      </c>
      <c r="G187" s="62" t="e">
        <f t="shared" si="9"/>
        <v>#N/A</v>
      </c>
      <c r="H187" s="62" t="e">
        <f t="shared" si="10"/>
        <v>#N/A</v>
      </c>
      <c r="I187" s="61">
        <f t="shared" si="11"/>
        <v>9</v>
      </c>
      <c r="J187" s="70">
        <f t="shared" si="5"/>
        <v>9.9525462962962954E-2</v>
      </c>
      <c r="K187" s="61">
        <v>2</v>
      </c>
      <c r="L187" s="67">
        <v>23</v>
      </c>
      <c r="M187" s="68">
        <v>19</v>
      </c>
      <c r="N187" s="20"/>
      <c r="O187" s="1"/>
    </row>
    <row r="188" spans="1:15" ht="12.75" customHeight="1" x14ac:dyDescent="0.2">
      <c r="A188" s="21"/>
      <c r="B188" s="21" t="str">
        <f t="shared" si="0"/>
        <v xml:space="preserve"> </v>
      </c>
      <c r="C188" s="21">
        <f t="shared" si="1"/>
        <v>0</v>
      </c>
      <c r="D188" s="8"/>
      <c r="E188" s="61">
        <v>187</v>
      </c>
      <c r="F188" s="60">
        <v>514</v>
      </c>
      <c r="G188" s="62" t="e">
        <f t="shared" si="9"/>
        <v>#N/A</v>
      </c>
      <c r="H188" s="62" t="e">
        <f t="shared" si="10"/>
        <v>#N/A</v>
      </c>
      <c r="I188" s="61">
        <f t="shared" si="11"/>
        <v>7</v>
      </c>
      <c r="J188" s="70">
        <f t="shared" si="5"/>
        <v>9.9571759259259263E-2</v>
      </c>
      <c r="K188" s="61">
        <v>2</v>
      </c>
      <c r="L188" s="67">
        <v>23</v>
      </c>
      <c r="M188" s="68">
        <v>23</v>
      </c>
      <c r="N188" s="20"/>
      <c r="O188" s="1"/>
    </row>
    <row r="189" spans="1:15" ht="12.75" customHeight="1" x14ac:dyDescent="0.2">
      <c r="A189" s="21"/>
      <c r="B189" s="21" t="str">
        <f t="shared" si="0"/>
        <v xml:space="preserve"> </v>
      </c>
      <c r="C189" s="21">
        <f t="shared" si="1"/>
        <v>0</v>
      </c>
      <c r="D189" s="8"/>
      <c r="E189" s="61">
        <v>188</v>
      </c>
      <c r="F189" s="60">
        <v>484</v>
      </c>
      <c r="G189" s="62" t="e">
        <f t="shared" si="9"/>
        <v>#N/A</v>
      </c>
      <c r="H189" s="62" t="e">
        <f t="shared" si="10"/>
        <v>#N/A</v>
      </c>
      <c r="I189" s="61">
        <f t="shared" si="11"/>
        <v>9</v>
      </c>
      <c r="J189" s="70">
        <f t="shared" si="5"/>
        <v>9.9791666666666667E-2</v>
      </c>
      <c r="K189" s="61">
        <v>2</v>
      </c>
      <c r="L189" s="67">
        <v>23</v>
      </c>
      <c r="M189" s="68">
        <v>42</v>
      </c>
      <c r="N189" s="20"/>
      <c r="O189" s="1"/>
    </row>
    <row r="190" spans="1:15" ht="12.75" customHeight="1" x14ac:dyDescent="0.2">
      <c r="A190" s="21"/>
      <c r="B190" s="21" t="str">
        <f t="shared" si="0"/>
        <v xml:space="preserve"> </v>
      </c>
      <c r="C190" s="21">
        <f t="shared" si="1"/>
        <v>0</v>
      </c>
      <c r="D190" s="8"/>
      <c r="E190" s="61">
        <v>189</v>
      </c>
      <c r="F190" s="60">
        <v>483</v>
      </c>
      <c r="G190" s="62" t="e">
        <f t="shared" si="9"/>
        <v>#N/A</v>
      </c>
      <c r="H190" s="62" t="e">
        <f t="shared" si="10"/>
        <v>#N/A</v>
      </c>
      <c r="I190" s="61">
        <f t="shared" si="11"/>
        <v>9</v>
      </c>
      <c r="J190" s="70">
        <f t="shared" si="5"/>
        <v>0.10008101851851851</v>
      </c>
      <c r="K190" s="61">
        <v>2</v>
      </c>
      <c r="L190" s="67">
        <v>24</v>
      </c>
      <c r="M190" s="68">
        <v>7</v>
      </c>
      <c r="N190" s="20"/>
      <c r="O190" s="1"/>
    </row>
    <row r="191" spans="1:15" ht="12.75" customHeight="1" x14ac:dyDescent="0.2">
      <c r="A191" s="21"/>
      <c r="B191" s="21" t="str">
        <f t="shared" si="0"/>
        <v xml:space="preserve"> </v>
      </c>
      <c r="C191" s="21">
        <f t="shared" si="1"/>
        <v>0</v>
      </c>
      <c r="D191" s="8"/>
      <c r="E191" s="61">
        <v>190</v>
      </c>
      <c r="F191" s="60">
        <v>528</v>
      </c>
      <c r="G191" s="62" t="e">
        <f t="shared" si="9"/>
        <v>#N/A</v>
      </c>
      <c r="H191" s="62" t="e">
        <f t="shared" si="10"/>
        <v>#N/A</v>
      </c>
      <c r="I191" s="61">
        <f t="shared" si="11"/>
        <v>9</v>
      </c>
      <c r="J191" s="70">
        <f t="shared" si="5"/>
        <v>0.10070601851851851</v>
      </c>
      <c r="K191" s="61">
        <v>2</v>
      </c>
      <c r="L191" s="67">
        <v>25</v>
      </c>
      <c r="M191" s="68">
        <v>1</v>
      </c>
      <c r="N191" s="20"/>
      <c r="O191" s="1"/>
    </row>
    <row r="192" spans="1:15" ht="12.75" customHeight="1" x14ac:dyDescent="0.2">
      <c r="A192" s="21"/>
      <c r="B192" s="21" t="str">
        <f t="shared" si="0"/>
        <v xml:space="preserve"> </v>
      </c>
      <c r="C192" s="21">
        <f t="shared" si="1"/>
        <v>0</v>
      </c>
      <c r="D192" s="8"/>
      <c r="E192" s="61">
        <v>191</v>
      </c>
      <c r="F192" s="60">
        <v>532</v>
      </c>
      <c r="G192" s="62" t="e">
        <f t="shared" si="9"/>
        <v>#N/A</v>
      </c>
      <c r="H192" s="62" t="e">
        <f t="shared" si="10"/>
        <v>#N/A</v>
      </c>
      <c r="I192" s="61">
        <f t="shared" si="11"/>
        <v>9</v>
      </c>
      <c r="J192" s="70">
        <f t="shared" si="5"/>
        <v>0.10070601851851851</v>
      </c>
      <c r="K192" s="61">
        <v>2</v>
      </c>
      <c r="L192" s="67">
        <v>25</v>
      </c>
      <c r="M192" s="68">
        <v>1</v>
      </c>
      <c r="N192" s="20"/>
      <c r="O192" s="1"/>
    </row>
    <row r="193" spans="1:15" ht="12.75" customHeight="1" x14ac:dyDescent="0.2">
      <c r="A193" s="21"/>
      <c r="B193" s="21" t="str">
        <f t="shared" si="0"/>
        <v xml:space="preserve"> </v>
      </c>
      <c r="C193" s="21">
        <f t="shared" si="1"/>
        <v>0</v>
      </c>
      <c r="D193" s="8"/>
      <c r="E193" s="61">
        <v>192</v>
      </c>
      <c r="F193" s="60">
        <v>531</v>
      </c>
      <c r="G193" s="62" t="e">
        <f t="shared" si="9"/>
        <v>#N/A</v>
      </c>
      <c r="H193" s="62" t="e">
        <f t="shared" si="10"/>
        <v>#N/A</v>
      </c>
      <c r="I193" s="61">
        <f t="shared" si="11"/>
        <v>9</v>
      </c>
      <c r="J193" s="70">
        <f t="shared" si="5"/>
        <v>0.10071759259259259</v>
      </c>
      <c r="K193" s="61">
        <v>2</v>
      </c>
      <c r="L193" s="67">
        <v>25</v>
      </c>
      <c r="M193" s="68">
        <v>2</v>
      </c>
      <c r="N193" s="20"/>
      <c r="O193" s="1"/>
    </row>
    <row r="194" spans="1:15" ht="12.75" customHeight="1" x14ac:dyDescent="0.2">
      <c r="A194" s="55"/>
      <c r="B194" s="21" t="str">
        <f t="shared" si="0"/>
        <v xml:space="preserve"> </v>
      </c>
      <c r="C194" s="21">
        <f t="shared" si="1"/>
        <v>0</v>
      </c>
      <c r="D194" s="8"/>
      <c r="E194" s="61">
        <v>193</v>
      </c>
      <c r="F194" s="60">
        <v>548</v>
      </c>
      <c r="G194" s="62" t="e">
        <f t="shared" ref="G194:G257" si="12">IF(ISBLANK(F194)," ",VLOOKUP(F194,listt,4,FALSE))</f>
        <v>#N/A</v>
      </c>
      <c r="H194" s="62" t="e">
        <f t="shared" ref="H194:H257" si="13">IF(ISBLANK(F194)," ",VLOOKUP(F194,listt,6,FALSE))</f>
        <v>#N/A</v>
      </c>
      <c r="I194" s="61">
        <f t="shared" ref="I194:I257" si="14">IF(ISBLANK(F194)," ",VLOOKUP(F194,lap,2,FALSE))</f>
        <v>9</v>
      </c>
      <c r="J194" s="70">
        <f t="shared" si="5"/>
        <v>0.10119212962962963</v>
      </c>
      <c r="K194" s="61">
        <v>2</v>
      </c>
      <c r="L194" s="67">
        <v>25</v>
      </c>
      <c r="M194" s="68">
        <v>43</v>
      </c>
      <c r="N194" s="20"/>
      <c r="O194" s="1"/>
    </row>
    <row r="195" spans="1:15" ht="12.75" customHeight="1" x14ac:dyDescent="0.2">
      <c r="A195" s="21"/>
      <c r="B195" s="21" t="str">
        <f t="shared" si="0"/>
        <v xml:space="preserve"> </v>
      </c>
      <c r="C195" s="21">
        <f t="shared" si="1"/>
        <v>0</v>
      </c>
      <c r="D195" s="8"/>
      <c r="E195" s="61">
        <v>194</v>
      </c>
      <c r="F195" s="60">
        <v>541</v>
      </c>
      <c r="G195" s="62" t="e">
        <f t="shared" si="12"/>
        <v>#N/A</v>
      </c>
      <c r="H195" s="62" t="e">
        <f t="shared" si="13"/>
        <v>#N/A</v>
      </c>
      <c r="I195" s="61">
        <f t="shared" si="14"/>
        <v>9</v>
      </c>
      <c r="J195" s="70">
        <f t="shared" si="5"/>
        <v>0.10460648148148148</v>
      </c>
      <c r="K195" s="61">
        <v>2</v>
      </c>
      <c r="L195" s="67">
        <v>30</v>
      </c>
      <c r="M195" s="68">
        <v>38</v>
      </c>
      <c r="N195" s="20"/>
      <c r="O195" s="1"/>
    </row>
    <row r="196" spans="1:15" ht="12.75" customHeight="1" x14ac:dyDescent="0.2">
      <c r="A196" s="21"/>
      <c r="B196" s="21" t="str">
        <f t="shared" si="0"/>
        <v xml:space="preserve"> </v>
      </c>
      <c r="C196" s="21">
        <f t="shared" si="1"/>
        <v>0</v>
      </c>
      <c r="D196" s="8"/>
      <c r="E196" s="61">
        <v>195</v>
      </c>
      <c r="F196" s="60">
        <v>479</v>
      </c>
      <c r="G196" s="62" t="e">
        <f t="shared" si="12"/>
        <v>#N/A</v>
      </c>
      <c r="H196" s="62" t="e">
        <f t="shared" si="13"/>
        <v>#N/A</v>
      </c>
      <c r="I196" s="61">
        <f t="shared" si="14"/>
        <v>9</v>
      </c>
      <c r="J196" s="70">
        <f t="shared" si="5"/>
        <v>0.10509259259259258</v>
      </c>
      <c r="K196" s="61">
        <v>2</v>
      </c>
      <c r="L196" s="67">
        <v>31</v>
      </c>
      <c r="M196" s="68">
        <v>20</v>
      </c>
      <c r="N196" s="20"/>
      <c r="O196" s="1"/>
    </row>
    <row r="197" spans="1:15" ht="12.75" customHeight="1" x14ac:dyDescent="0.2">
      <c r="A197" s="21"/>
      <c r="B197" s="21" t="str">
        <f t="shared" si="0"/>
        <v xml:space="preserve"> </v>
      </c>
      <c r="C197" s="21">
        <f t="shared" si="1"/>
        <v>0</v>
      </c>
      <c r="D197" s="8"/>
      <c r="E197" s="61">
        <v>196</v>
      </c>
      <c r="F197" s="60">
        <v>482</v>
      </c>
      <c r="G197" s="62" t="e">
        <f t="shared" si="12"/>
        <v>#N/A</v>
      </c>
      <c r="H197" s="62" t="e">
        <f t="shared" si="13"/>
        <v>#N/A</v>
      </c>
      <c r="I197" s="61">
        <f t="shared" si="14"/>
        <v>9</v>
      </c>
      <c r="J197" s="70">
        <f t="shared" si="5"/>
        <v>0.11043981481481481</v>
      </c>
      <c r="K197" s="61">
        <v>2</v>
      </c>
      <c r="L197" s="67">
        <v>39</v>
      </c>
      <c r="M197" s="68">
        <v>2</v>
      </c>
      <c r="N197" s="20"/>
      <c r="O197" s="1"/>
    </row>
    <row r="198" spans="1:15" ht="12.75" customHeight="1" x14ac:dyDescent="0.2">
      <c r="A198" s="21"/>
      <c r="B198" s="21" t="str">
        <f t="shared" si="0"/>
        <v xml:space="preserve"> </v>
      </c>
      <c r="C198" s="21">
        <f t="shared" si="1"/>
        <v>0</v>
      </c>
      <c r="D198" s="8"/>
      <c r="E198" s="61">
        <v>197</v>
      </c>
      <c r="F198" s="60">
        <v>478</v>
      </c>
      <c r="G198" s="62" t="e">
        <f t="shared" si="12"/>
        <v>#N/A</v>
      </c>
      <c r="H198" s="62" t="e">
        <f t="shared" si="13"/>
        <v>#N/A</v>
      </c>
      <c r="I198" s="61">
        <f t="shared" si="14"/>
        <v>9</v>
      </c>
      <c r="J198" s="70">
        <f t="shared" si="5"/>
        <v>0.11158564814814814</v>
      </c>
      <c r="K198" s="61">
        <v>2</v>
      </c>
      <c r="L198" s="67">
        <v>40</v>
      </c>
      <c r="M198" s="68">
        <v>41</v>
      </c>
      <c r="N198" s="20"/>
      <c r="O198" s="1"/>
    </row>
    <row r="199" spans="1:15" ht="12.75" customHeight="1" x14ac:dyDescent="0.2">
      <c r="A199" s="21"/>
      <c r="B199" s="21" t="str">
        <f t="shared" si="0"/>
        <v xml:space="preserve"> </v>
      </c>
      <c r="C199" s="21">
        <f t="shared" si="1"/>
        <v>0</v>
      </c>
      <c r="D199" s="8"/>
      <c r="E199" s="61">
        <v>198</v>
      </c>
      <c r="F199" s="60">
        <v>519</v>
      </c>
      <c r="G199" s="62" t="e">
        <f t="shared" si="12"/>
        <v>#N/A</v>
      </c>
      <c r="H199" s="62" t="e">
        <f t="shared" si="13"/>
        <v>#N/A</v>
      </c>
      <c r="I199" s="61">
        <f t="shared" si="14"/>
        <v>9</v>
      </c>
      <c r="J199" s="70">
        <f t="shared" si="5"/>
        <v>0.11456018518518518</v>
      </c>
      <c r="K199" s="61">
        <v>2</v>
      </c>
      <c r="L199" s="67">
        <v>44</v>
      </c>
      <c r="M199" s="68">
        <v>58</v>
      </c>
      <c r="N199" s="20"/>
      <c r="O199" s="1"/>
    </row>
    <row r="200" spans="1:15" ht="12.75" customHeight="1" x14ac:dyDescent="0.2">
      <c r="A200" s="21"/>
      <c r="B200" s="21" t="str">
        <f t="shared" si="0"/>
        <v xml:space="preserve"> </v>
      </c>
      <c r="C200" s="21">
        <f t="shared" si="1"/>
        <v>0</v>
      </c>
      <c r="D200" s="8"/>
      <c r="E200" s="61">
        <v>199</v>
      </c>
      <c r="F200" s="60">
        <v>528</v>
      </c>
      <c r="G200" s="62" t="e">
        <f t="shared" si="12"/>
        <v>#N/A</v>
      </c>
      <c r="H200" s="62" t="e">
        <f t="shared" si="13"/>
        <v>#N/A</v>
      </c>
      <c r="I200" s="61">
        <f t="shared" si="14"/>
        <v>9</v>
      </c>
      <c r="J200" s="70">
        <f t="shared" si="5"/>
        <v>0.11518518518518518</v>
      </c>
      <c r="K200" s="61">
        <v>2</v>
      </c>
      <c r="L200" s="67">
        <v>45</v>
      </c>
      <c r="M200" s="68">
        <v>52</v>
      </c>
      <c r="N200" s="20"/>
      <c r="O200" s="1"/>
    </row>
    <row r="201" spans="1:15" ht="12.75" customHeight="1" x14ac:dyDescent="0.2">
      <c r="A201" s="21"/>
      <c r="B201" s="21" t="str">
        <f t="shared" si="0"/>
        <v xml:space="preserve"> </v>
      </c>
      <c r="C201" s="21">
        <f t="shared" si="1"/>
        <v>0</v>
      </c>
      <c r="D201" s="8"/>
      <c r="E201" s="61">
        <v>200</v>
      </c>
      <c r="F201" s="60">
        <v>532</v>
      </c>
      <c r="G201" s="62" t="e">
        <f t="shared" si="12"/>
        <v>#N/A</v>
      </c>
      <c r="H201" s="62" t="e">
        <f t="shared" si="13"/>
        <v>#N/A</v>
      </c>
      <c r="I201" s="61">
        <f t="shared" si="14"/>
        <v>9</v>
      </c>
      <c r="J201" s="70">
        <f t="shared" si="5"/>
        <v>0.11534722222222223</v>
      </c>
      <c r="K201" s="61">
        <v>2</v>
      </c>
      <c r="L201" s="67">
        <v>46</v>
      </c>
      <c r="M201" s="68">
        <v>6</v>
      </c>
      <c r="N201" s="20"/>
      <c r="O201" s="1"/>
    </row>
    <row r="202" spans="1:15" ht="12.75" customHeight="1" x14ac:dyDescent="0.2">
      <c r="A202" s="21"/>
      <c r="B202" s="21" t="str">
        <f t="shared" si="0"/>
        <v xml:space="preserve"> </v>
      </c>
      <c r="C202" s="21">
        <f t="shared" si="1"/>
        <v>0</v>
      </c>
      <c r="D202" s="8"/>
      <c r="E202" s="61">
        <v>201</v>
      </c>
      <c r="F202" s="60">
        <v>531</v>
      </c>
      <c r="G202" s="62" t="e">
        <f t="shared" si="12"/>
        <v>#N/A</v>
      </c>
      <c r="H202" s="62" t="e">
        <f t="shared" si="13"/>
        <v>#N/A</v>
      </c>
      <c r="I202" s="61">
        <f t="shared" si="14"/>
        <v>9</v>
      </c>
      <c r="J202" s="70">
        <f t="shared" si="5"/>
        <v>0.11574074074074074</v>
      </c>
      <c r="K202" s="61">
        <v>2</v>
      </c>
      <c r="L202" s="67">
        <v>46</v>
      </c>
      <c r="M202" s="68">
        <v>40</v>
      </c>
      <c r="N202" s="20"/>
      <c r="O202" s="1"/>
    </row>
    <row r="203" spans="1:15" ht="12.75" customHeight="1" x14ac:dyDescent="0.2">
      <c r="A203" s="21"/>
      <c r="B203" s="21" t="str">
        <f t="shared" si="0"/>
        <v xml:space="preserve"> </v>
      </c>
      <c r="C203" s="21">
        <f t="shared" si="1"/>
        <v>0</v>
      </c>
      <c r="D203" s="8"/>
      <c r="E203" s="61">
        <v>202</v>
      </c>
      <c r="F203" s="60">
        <v>548</v>
      </c>
      <c r="G203" s="62" t="e">
        <f t="shared" si="12"/>
        <v>#N/A</v>
      </c>
      <c r="H203" s="62" t="e">
        <f t="shared" si="13"/>
        <v>#N/A</v>
      </c>
      <c r="I203" s="61">
        <f t="shared" si="14"/>
        <v>9</v>
      </c>
      <c r="J203" s="70">
        <f t="shared" si="5"/>
        <v>0.11638888888888889</v>
      </c>
      <c r="K203" s="61">
        <v>2</v>
      </c>
      <c r="L203" s="67">
        <v>47</v>
      </c>
      <c r="M203" s="68">
        <v>36</v>
      </c>
      <c r="N203" s="20"/>
      <c r="O203" s="1"/>
    </row>
    <row r="204" spans="1:15" ht="12.75" customHeight="1" x14ac:dyDescent="0.2">
      <c r="A204" s="21"/>
      <c r="B204" s="21" t="str">
        <f t="shared" si="0"/>
        <v xml:space="preserve"> </v>
      </c>
      <c r="C204" s="21">
        <f t="shared" si="1"/>
        <v>0</v>
      </c>
      <c r="D204" s="8"/>
      <c r="E204" s="61">
        <v>203</v>
      </c>
      <c r="F204" s="60">
        <v>541</v>
      </c>
      <c r="G204" s="62" t="e">
        <f t="shared" si="12"/>
        <v>#N/A</v>
      </c>
      <c r="H204" s="62" t="e">
        <f t="shared" si="13"/>
        <v>#N/A</v>
      </c>
      <c r="I204" s="61">
        <f t="shared" si="14"/>
        <v>9</v>
      </c>
      <c r="J204" s="70">
        <f t="shared" si="5"/>
        <v>0.11783564814814813</v>
      </c>
      <c r="K204" s="61">
        <v>2</v>
      </c>
      <c r="L204" s="67">
        <v>49</v>
      </c>
      <c r="M204" s="68">
        <v>41</v>
      </c>
      <c r="N204" s="20"/>
      <c r="O204" s="1"/>
    </row>
    <row r="205" spans="1:15" ht="12.75" customHeight="1" x14ac:dyDescent="0.2">
      <c r="A205" s="21"/>
      <c r="B205" s="21" t="str">
        <f t="shared" si="0"/>
        <v xml:space="preserve"> </v>
      </c>
      <c r="C205" s="21">
        <f t="shared" si="1"/>
        <v>0</v>
      </c>
      <c r="D205" s="8"/>
      <c r="E205" s="61">
        <v>204</v>
      </c>
      <c r="F205" s="60">
        <v>514</v>
      </c>
      <c r="G205" s="62" t="e">
        <f t="shared" si="12"/>
        <v>#N/A</v>
      </c>
      <c r="H205" s="62" t="e">
        <f t="shared" si="13"/>
        <v>#N/A</v>
      </c>
      <c r="I205" s="61">
        <f t="shared" si="14"/>
        <v>7</v>
      </c>
      <c r="J205" s="70">
        <f t="shared" si="5"/>
        <v>0.11796296296296298</v>
      </c>
      <c r="K205" s="61">
        <v>2</v>
      </c>
      <c r="L205" s="71">
        <v>49</v>
      </c>
      <c r="M205" s="72">
        <v>52</v>
      </c>
      <c r="N205" s="20"/>
      <c r="O205" s="1"/>
    </row>
    <row r="206" spans="1:15" ht="12.75" customHeight="1" x14ac:dyDescent="0.2">
      <c r="A206" s="21"/>
      <c r="B206" s="21" t="str">
        <f t="shared" si="0"/>
        <v xml:space="preserve"> </v>
      </c>
      <c r="C206" s="21">
        <f t="shared" si="1"/>
        <v>0</v>
      </c>
      <c r="D206" s="8"/>
      <c r="E206" s="61">
        <v>205</v>
      </c>
      <c r="F206" s="60">
        <v>484</v>
      </c>
      <c r="G206" s="62" t="e">
        <f t="shared" si="12"/>
        <v>#N/A</v>
      </c>
      <c r="H206" s="62" t="e">
        <f t="shared" si="13"/>
        <v>#N/A</v>
      </c>
      <c r="I206" s="61">
        <f t="shared" si="14"/>
        <v>9</v>
      </c>
      <c r="J206" s="70">
        <f t="shared" si="5"/>
        <v>0.11843749999999999</v>
      </c>
      <c r="K206" s="61">
        <v>2</v>
      </c>
      <c r="L206" s="71">
        <v>50</v>
      </c>
      <c r="M206" s="72">
        <v>33</v>
      </c>
      <c r="N206" s="20"/>
      <c r="O206" s="1"/>
    </row>
    <row r="207" spans="1:15" ht="12.75" customHeight="1" x14ac:dyDescent="0.2">
      <c r="A207" s="21"/>
      <c r="B207" s="21" t="str">
        <f t="shared" si="0"/>
        <v xml:space="preserve"> </v>
      </c>
      <c r="C207" s="21">
        <f t="shared" si="1"/>
        <v>0</v>
      </c>
      <c r="D207" s="8"/>
      <c r="E207" s="61">
        <v>206</v>
      </c>
      <c r="F207" s="60">
        <v>483</v>
      </c>
      <c r="G207" s="62" t="e">
        <f t="shared" si="12"/>
        <v>#N/A</v>
      </c>
      <c r="H207" s="62" t="e">
        <f t="shared" si="13"/>
        <v>#N/A</v>
      </c>
      <c r="I207" s="61">
        <f t="shared" si="14"/>
        <v>9</v>
      </c>
      <c r="J207" s="70">
        <f t="shared" si="5"/>
        <v>0.11914351851851852</v>
      </c>
      <c r="K207" s="61">
        <v>2</v>
      </c>
      <c r="L207" s="71">
        <v>51</v>
      </c>
      <c r="M207" s="72">
        <v>34</v>
      </c>
      <c r="N207" s="20"/>
      <c r="O207" s="1"/>
    </row>
    <row r="208" spans="1:15" ht="12.75" customHeight="1" x14ac:dyDescent="0.2">
      <c r="A208" s="21"/>
      <c r="B208" s="21" t="str">
        <f t="shared" si="0"/>
        <v xml:space="preserve"> </v>
      </c>
      <c r="C208" s="21">
        <f t="shared" si="1"/>
        <v>0</v>
      </c>
      <c r="D208" s="8"/>
      <c r="E208" s="61">
        <v>207</v>
      </c>
      <c r="F208" s="60">
        <v>479</v>
      </c>
      <c r="G208" s="62" t="e">
        <f t="shared" si="12"/>
        <v>#N/A</v>
      </c>
      <c r="H208" s="62" t="e">
        <f t="shared" si="13"/>
        <v>#N/A</v>
      </c>
      <c r="I208" s="61">
        <f t="shared" si="14"/>
        <v>9</v>
      </c>
      <c r="J208" s="70">
        <f t="shared" si="5"/>
        <v>0.12055555555555557</v>
      </c>
      <c r="K208" s="61">
        <v>2</v>
      </c>
      <c r="L208" s="71">
        <v>53</v>
      </c>
      <c r="M208" s="72">
        <v>36</v>
      </c>
      <c r="N208" s="20"/>
      <c r="O208" s="1"/>
    </row>
    <row r="209" spans="1:15" ht="12.75" customHeight="1" x14ac:dyDescent="0.2">
      <c r="A209" s="21"/>
      <c r="B209" s="21" t="str">
        <f t="shared" si="0"/>
        <v xml:space="preserve"> </v>
      </c>
      <c r="C209" s="21">
        <f t="shared" si="1"/>
        <v>0</v>
      </c>
      <c r="D209" s="8"/>
      <c r="E209" s="61">
        <v>208</v>
      </c>
      <c r="F209" s="60">
        <v>482</v>
      </c>
      <c r="G209" s="62" t="e">
        <f t="shared" si="12"/>
        <v>#N/A</v>
      </c>
      <c r="H209" s="62" t="e">
        <f t="shared" si="13"/>
        <v>#N/A</v>
      </c>
      <c r="I209" s="61">
        <f t="shared" si="14"/>
        <v>9</v>
      </c>
      <c r="J209" s="70">
        <f t="shared" si="5"/>
        <v>0.12784722222222222</v>
      </c>
      <c r="K209" s="67">
        <v>3</v>
      </c>
      <c r="L209" s="71">
        <v>4</v>
      </c>
      <c r="M209" s="72">
        <v>6</v>
      </c>
      <c r="N209" s="20"/>
      <c r="O209" s="1"/>
    </row>
    <row r="210" spans="1:15" ht="12.75" customHeight="1" x14ac:dyDescent="0.2">
      <c r="A210" s="21"/>
      <c r="B210" s="21" t="str">
        <f t="shared" si="0"/>
        <v xml:space="preserve"> </v>
      </c>
      <c r="C210" s="21">
        <f t="shared" si="1"/>
        <v>0</v>
      </c>
      <c r="D210" s="8"/>
      <c r="E210" s="61">
        <v>209</v>
      </c>
      <c r="F210" s="60">
        <v>478</v>
      </c>
      <c r="G210" s="62" t="e">
        <f t="shared" si="12"/>
        <v>#N/A</v>
      </c>
      <c r="H210" s="62" t="e">
        <f t="shared" si="13"/>
        <v>#N/A</v>
      </c>
      <c r="I210" s="61">
        <f t="shared" si="14"/>
        <v>9</v>
      </c>
      <c r="J210" s="70">
        <f t="shared" si="5"/>
        <v>0.12938657407407408</v>
      </c>
      <c r="K210" s="67">
        <v>3</v>
      </c>
      <c r="L210" s="71">
        <v>6</v>
      </c>
      <c r="M210" s="72">
        <v>19</v>
      </c>
      <c r="N210" s="20"/>
      <c r="O210" s="1"/>
    </row>
    <row r="211" spans="1:15" ht="12.75" customHeight="1" x14ac:dyDescent="0.2">
      <c r="A211" s="21"/>
      <c r="B211" s="21" t="str">
        <f t="shared" si="0"/>
        <v xml:space="preserve"> </v>
      </c>
      <c r="C211" s="21">
        <f t="shared" si="1"/>
        <v>0</v>
      </c>
      <c r="D211" s="8"/>
      <c r="E211" s="61">
        <v>210</v>
      </c>
      <c r="F211" s="60">
        <v>532</v>
      </c>
      <c r="G211" s="62" t="e">
        <f t="shared" si="12"/>
        <v>#N/A</v>
      </c>
      <c r="H211" s="62" t="e">
        <f t="shared" si="13"/>
        <v>#N/A</v>
      </c>
      <c r="I211" s="61">
        <f t="shared" si="14"/>
        <v>9</v>
      </c>
      <c r="J211" s="70">
        <f t="shared" si="5"/>
        <v>0.13027777777777777</v>
      </c>
      <c r="K211" s="67">
        <v>3</v>
      </c>
      <c r="L211" s="61">
        <v>7</v>
      </c>
      <c r="M211" s="64">
        <v>36</v>
      </c>
      <c r="N211" s="20"/>
      <c r="O211" s="1"/>
    </row>
    <row r="212" spans="1:15" ht="12.75" customHeight="1" x14ac:dyDescent="0.2">
      <c r="A212" s="21"/>
      <c r="B212" s="21" t="str">
        <f t="shared" si="0"/>
        <v xml:space="preserve"> </v>
      </c>
      <c r="C212" s="21">
        <f t="shared" si="1"/>
        <v>0</v>
      </c>
      <c r="D212" s="8"/>
      <c r="E212" s="61">
        <v>211</v>
      </c>
      <c r="F212" s="60">
        <v>528</v>
      </c>
      <c r="G212" s="62" t="e">
        <f t="shared" si="12"/>
        <v>#N/A</v>
      </c>
      <c r="H212" s="62" t="e">
        <f t="shared" si="13"/>
        <v>#N/A</v>
      </c>
      <c r="I212" s="61">
        <f t="shared" si="14"/>
        <v>9</v>
      </c>
      <c r="J212" s="70">
        <f t="shared" si="5"/>
        <v>0.13028935185185184</v>
      </c>
      <c r="K212" s="67">
        <v>3</v>
      </c>
      <c r="L212" s="61">
        <v>7</v>
      </c>
      <c r="M212" s="64">
        <v>37</v>
      </c>
      <c r="N212" s="20"/>
      <c r="O212" s="1"/>
    </row>
    <row r="213" spans="1:15" ht="12.75" customHeight="1" x14ac:dyDescent="0.2">
      <c r="A213" s="21"/>
      <c r="B213" s="21" t="str">
        <f t="shared" si="0"/>
        <v xml:space="preserve"> </v>
      </c>
      <c r="C213" s="21">
        <f t="shared" si="1"/>
        <v>0</v>
      </c>
      <c r="D213" s="8"/>
      <c r="E213" s="61">
        <v>212</v>
      </c>
      <c r="F213" s="60">
        <v>519</v>
      </c>
      <c r="G213" s="62" t="e">
        <f t="shared" si="12"/>
        <v>#N/A</v>
      </c>
      <c r="H213" s="62" t="e">
        <f t="shared" si="13"/>
        <v>#N/A</v>
      </c>
      <c r="I213" s="61">
        <f t="shared" si="14"/>
        <v>9</v>
      </c>
      <c r="J213" s="70">
        <f t="shared" si="5"/>
        <v>0.13068287037037038</v>
      </c>
      <c r="K213" s="67">
        <v>3</v>
      </c>
      <c r="L213" s="61">
        <v>8</v>
      </c>
      <c r="M213" s="64">
        <v>11</v>
      </c>
      <c r="N213" s="20"/>
      <c r="O213" s="1"/>
    </row>
    <row r="214" spans="1:15" ht="12.75" customHeight="1" x14ac:dyDescent="0.2">
      <c r="A214" s="21"/>
      <c r="B214" s="21" t="str">
        <f t="shared" si="0"/>
        <v xml:space="preserve"> </v>
      </c>
      <c r="C214" s="21">
        <f t="shared" si="1"/>
        <v>0</v>
      </c>
      <c r="D214" s="8"/>
      <c r="E214" s="61">
        <v>213</v>
      </c>
      <c r="F214" s="60">
        <v>548</v>
      </c>
      <c r="G214" s="62" t="e">
        <f t="shared" si="12"/>
        <v>#N/A</v>
      </c>
      <c r="H214" s="62" t="e">
        <f t="shared" si="13"/>
        <v>#N/A</v>
      </c>
      <c r="I214" s="61">
        <f t="shared" si="14"/>
        <v>9</v>
      </c>
      <c r="J214" s="70">
        <f t="shared" si="5"/>
        <v>0.13210648148148149</v>
      </c>
      <c r="K214" s="67">
        <v>3</v>
      </c>
      <c r="L214" s="61">
        <v>10</v>
      </c>
      <c r="M214" s="64">
        <v>14</v>
      </c>
      <c r="N214" s="20"/>
      <c r="O214" s="1"/>
    </row>
    <row r="215" spans="1:15" ht="12.75" customHeight="1" x14ac:dyDescent="0.2">
      <c r="A215" s="21"/>
      <c r="B215" s="21" t="str">
        <f t="shared" si="0"/>
        <v xml:space="preserve"> </v>
      </c>
      <c r="C215" s="21">
        <f t="shared" si="1"/>
        <v>0</v>
      </c>
      <c r="D215" s="8"/>
      <c r="E215" s="61">
        <v>214</v>
      </c>
      <c r="F215" s="60">
        <v>531</v>
      </c>
      <c r="G215" s="62" t="e">
        <f t="shared" si="12"/>
        <v>#N/A</v>
      </c>
      <c r="H215" s="62" t="e">
        <f t="shared" si="13"/>
        <v>#N/A</v>
      </c>
      <c r="I215" s="61">
        <f t="shared" si="14"/>
        <v>9</v>
      </c>
      <c r="J215" s="70">
        <f t="shared" si="5"/>
        <v>0.13350694444444444</v>
      </c>
      <c r="K215" s="67">
        <v>3</v>
      </c>
      <c r="L215" s="61">
        <v>12</v>
      </c>
      <c r="M215" s="64">
        <v>15</v>
      </c>
      <c r="N215" s="20"/>
      <c r="O215" s="1"/>
    </row>
    <row r="216" spans="1:15" ht="12.75" customHeight="1" x14ac:dyDescent="0.2">
      <c r="A216" s="21"/>
      <c r="B216" s="21" t="str">
        <f t="shared" si="0"/>
        <v xml:space="preserve"> </v>
      </c>
      <c r="C216" s="21">
        <f t="shared" si="1"/>
        <v>0</v>
      </c>
      <c r="D216" s="8"/>
      <c r="E216" s="61">
        <v>215</v>
      </c>
      <c r="F216" s="60">
        <v>484</v>
      </c>
      <c r="G216" s="62" t="e">
        <f t="shared" si="12"/>
        <v>#N/A</v>
      </c>
      <c r="H216" s="62" t="e">
        <f t="shared" si="13"/>
        <v>#N/A</v>
      </c>
      <c r="I216" s="61">
        <f t="shared" si="14"/>
        <v>9</v>
      </c>
      <c r="J216" s="70">
        <f t="shared" si="5"/>
        <v>0.13793981481481482</v>
      </c>
      <c r="K216" s="67">
        <v>3</v>
      </c>
      <c r="L216" s="61">
        <v>18</v>
      </c>
      <c r="M216" s="64">
        <v>38</v>
      </c>
      <c r="N216" s="20"/>
      <c r="O216" s="1"/>
    </row>
    <row r="217" spans="1:15" ht="12.75" customHeight="1" x14ac:dyDescent="0.2">
      <c r="A217" s="21"/>
      <c r="B217" s="21" t="str">
        <f t="shared" si="0"/>
        <v xml:space="preserve"> </v>
      </c>
      <c r="C217" s="21">
        <f t="shared" si="1"/>
        <v>0</v>
      </c>
      <c r="D217" s="8"/>
      <c r="E217" s="61">
        <v>216</v>
      </c>
      <c r="F217" s="60">
        <v>483</v>
      </c>
      <c r="G217" s="62" t="e">
        <f t="shared" si="12"/>
        <v>#N/A</v>
      </c>
      <c r="H217" s="62" t="e">
        <f t="shared" si="13"/>
        <v>#N/A</v>
      </c>
      <c r="I217" s="61">
        <f t="shared" si="14"/>
        <v>9</v>
      </c>
      <c r="J217" s="70">
        <f t="shared" si="5"/>
        <v>0.14057870370370371</v>
      </c>
      <c r="K217" s="67">
        <v>3</v>
      </c>
      <c r="L217" s="61">
        <v>22</v>
      </c>
      <c r="M217" s="64">
        <v>26</v>
      </c>
      <c r="N217" s="20"/>
      <c r="O217" s="1"/>
    </row>
    <row r="218" spans="1:15" ht="12.75" customHeight="1" x14ac:dyDescent="0.2">
      <c r="A218" s="21"/>
      <c r="B218" s="21" t="str">
        <f t="shared" si="0"/>
        <v xml:space="preserve"> </v>
      </c>
      <c r="C218" s="21">
        <f t="shared" si="1"/>
        <v>0</v>
      </c>
      <c r="D218" s="8"/>
      <c r="E218" s="61">
        <v>217</v>
      </c>
      <c r="F218" s="60">
        <v>482</v>
      </c>
      <c r="G218" s="62" t="e">
        <f t="shared" si="12"/>
        <v>#N/A</v>
      </c>
      <c r="H218" s="62" t="e">
        <f t="shared" si="13"/>
        <v>#N/A</v>
      </c>
      <c r="I218" s="61">
        <f t="shared" si="14"/>
        <v>9</v>
      </c>
      <c r="J218" s="70">
        <f t="shared" si="5"/>
        <v>0.14480324074074075</v>
      </c>
      <c r="K218" s="67">
        <v>3</v>
      </c>
      <c r="L218" s="61">
        <v>28</v>
      </c>
      <c r="M218" s="64">
        <v>31</v>
      </c>
      <c r="N218" s="20"/>
      <c r="O218" s="1"/>
    </row>
    <row r="219" spans="1:15" ht="12.75" customHeight="1" x14ac:dyDescent="0.2">
      <c r="A219" s="21"/>
      <c r="B219" s="21" t="str">
        <f t="shared" si="0"/>
        <v xml:space="preserve"> </v>
      </c>
      <c r="C219" s="21">
        <f t="shared" si="1"/>
        <v>0</v>
      </c>
      <c r="D219" s="8"/>
      <c r="E219" s="61">
        <v>218</v>
      </c>
      <c r="F219" s="60">
        <v>478</v>
      </c>
      <c r="G219" s="62" t="e">
        <f t="shared" si="12"/>
        <v>#N/A</v>
      </c>
      <c r="H219" s="62" t="e">
        <f t="shared" si="13"/>
        <v>#N/A</v>
      </c>
      <c r="I219" s="61">
        <f t="shared" si="14"/>
        <v>9</v>
      </c>
      <c r="J219" s="70">
        <f t="shared" si="5"/>
        <v>0.14730324074074075</v>
      </c>
      <c r="K219" s="67">
        <v>3</v>
      </c>
      <c r="L219" s="61">
        <v>32</v>
      </c>
      <c r="M219" s="64">
        <v>7</v>
      </c>
      <c r="N219" s="20"/>
      <c r="O219" s="1"/>
    </row>
    <row r="220" spans="1:15" ht="12.75" customHeight="1" x14ac:dyDescent="0.2">
      <c r="A220" s="21"/>
      <c r="B220" s="21" t="str">
        <f t="shared" si="0"/>
        <v xml:space="preserve"> </v>
      </c>
      <c r="C220" s="21">
        <f t="shared" si="1"/>
        <v>0</v>
      </c>
      <c r="D220" s="8"/>
      <c r="E220" s="61">
        <v>219</v>
      </c>
      <c r="F220" s="60">
        <v>531</v>
      </c>
      <c r="G220" s="62" t="e">
        <f t="shared" si="12"/>
        <v>#N/A</v>
      </c>
      <c r="H220" s="62" t="e">
        <f t="shared" si="13"/>
        <v>#N/A</v>
      </c>
      <c r="I220" s="61">
        <f t="shared" si="14"/>
        <v>9</v>
      </c>
      <c r="J220" s="70">
        <f t="shared" si="5"/>
        <v>0.15152777777777779</v>
      </c>
      <c r="K220" s="67">
        <v>3</v>
      </c>
      <c r="L220" s="61">
        <v>38</v>
      </c>
      <c r="M220" s="64">
        <v>12</v>
      </c>
      <c r="N220" s="20"/>
      <c r="O220" s="1"/>
    </row>
    <row r="221" spans="1:15" ht="12.75" customHeight="1" x14ac:dyDescent="0.2">
      <c r="A221" s="21"/>
      <c r="B221" s="21" t="str">
        <f t="shared" si="0"/>
        <v xml:space="preserve"> </v>
      </c>
      <c r="C221" s="21">
        <f t="shared" si="1"/>
        <v>0</v>
      </c>
      <c r="D221" s="8"/>
      <c r="E221" s="61">
        <v>220</v>
      </c>
      <c r="F221" s="60">
        <v>483</v>
      </c>
      <c r="G221" s="62" t="e">
        <f t="shared" si="12"/>
        <v>#N/A</v>
      </c>
      <c r="H221" s="62" t="e">
        <f t="shared" si="13"/>
        <v>#N/A</v>
      </c>
      <c r="I221" s="61">
        <f t="shared" si="14"/>
        <v>9</v>
      </c>
      <c r="J221" s="70">
        <f t="shared" si="5"/>
        <v>0.16179398148148147</v>
      </c>
      <c r="K221" s="67">
        <v>3</v>
      </c>
      <c r="L221" s="61">
        <v>52</v>
      </c>
      <c r="M221" s="64">
        <v>59</v>
      </c>
      <c r="N221" s="20"/>
      <c r="O221" s="1"/>
    </row>
    <row r="222" spans="1:15" ht="12.75" customHeight="1" x14ac:dyDescent="0.2">
      <c r="A222" s="21"/>
      <c r="B222" s="21" t="str">
        <f t="shared" si="0"/>
        <v xml:space="preserve"> </v>
      </c>
      <c r="C222" s="21">
        <f t="shared" si="1"/>
        <v>0</v>
      </c>
      <c r="D222" s="8"/>
      <c r="E222" s="61">
        <v>221</v>
      </c>
      <c r="F222" s="60">
        <f t="shared" ref="F222:F276" si="15">A222</f>
        <v>0</v>
      </c>
      <c r="G222" s="62" t="e">
        <f t="shared" si="12"/>
        <v>#N/A</v>
      </c>
      <c r="H222" s="62" t="e">
        <f t="shared" si="13"/>
        <v>#N/A</v>
      </c>
      <c r="I222" s="61" t="e">
        <f t="shared" si="14"/>
        <v>#N/A</v>
      </c>
      <c r="J222" s="70" t="str">
        <f t="shared" si="5"/>
        <v xml:space="preserve"> </v>
      </c>
      <c r="K222" s="61"/>
      <c r="L222" s="61"/>
      <c r="M222" s="64"/>
      <c r="N222" s="20"/>
      <c r="O222" s="1"/>
    </row>
    <row r="223" spans="1:15" ht="12.75" customHeight="1" x14ac:dyDescent="0.2">
      <c r="A223" s="21"/>
      <c r="B223" s="21" t="str">
        <f t="shared" si="0"/>
        <v xml:space="preserve"> </v>
      </c>
      <c r="C223" s="21">
        <f t="shared" si="1"/>
        <v>0</v>
      </c>
      <c r="D223" s="8"/>
      <c r="E223" s="61">
        <v>222</v>
      </c>
      <c r="F223" s="60">
        <f t="shared" si="15"/>
        <v>0</v>
      </c>
      <c r="G223" s="62" t="e">
        <f t="shared" si="12"/>
        <v>#N/A</v>
      </c>
      <c r="H223" s="62" t="e">
        <f t="shared" si="13"/>
        <v>#N/A</v>
      </c>
      <c r="I223" s="61" t="e">
        <f t="shared" si="14"/>
        <v>#N/A</v>
      </c>
      <c r="J223" s="70" t="str">
        <f t="shared" si="5"/>
        <v xml:space="preserve"> </v>
      </c>
      <c r="K223" s="61"/>
      <c r="L223" s="61"/>
      <c r="M223" s="64"/>
      <c r="N223" s="20"/>
      <c r="O223" s="1"/>
    </row>
    <row r="224" spans="1:15" ht="12.75" customHeight="1" x14ac:dyDescent="0.2">
      <c r="A224" s="21"/>
      <c r="B224" s="21" t="str">
        <f t="shared" si="0"/>
        <v xml:space="preserve"> </v>
      </c>
      <c r="C224" s="21">
        <f t="shared" si="1"/>
        <v>0</v>
      </c>
      <c r="D224" s="8"/>
      <c r="E224" s="61">
        <v>223</v>
      </c>
      <c r="F224" s="60">
        <f t="shared" si="15"/>
        <v>0</v>
      </c>
      <c r="G224" s="62" t="e">
        <f t="shared" si="12"/>
        <v>#N/A</v>
      </c>
      <c r="H224" s="62" t="e">
        <f t="shared" si="13"/>
        <v>#N/A</v>
      </c>
      <c r="I224" s="61" t="e">
        <f t="shared" si="14"/>
        <v>#N/A</v>
      </c>
      <c r="J224" s="70" t="str">
        <f t="shared" si="5"/>
        <v xml:space="preserve"> </v>
      </c>
      <c r="K224" s="61"/>
      <c r="L224" s="61"/>
      <c r="M224" s="64"/>
      <c r="N224" s="20"/>
      <c r="O224" s="1"/>
    </row>
    <row r="225" spans="1:15" ht="12.75" customHeight="1" x14ac:dyDescent="0.2">
      <c r="A225" s="21"/>
      <c r="B225" s="21" t="str">
        <f t="shared" si="0"/>
        <v xml:space="preserve"> </v>
      </c>
      <c r="C225" s="21">
        <f t="shared" si="1"/>
        <v>0</v>
      </c>
      <c r="D225" s="8"/>
      <c r="E225" s="61">
        <v>224</v>
      </c>
      <c r="F225" s="60">
        <f t="shared" si="15"/>
        <v>0</v>
      </c>
      <c r="G225" s="62" t="e">
        <f t="shared" si="12"/>
        <v>#N/A</v>
      </c>
      <c r="H225" s="62" t="e">
        <f t="shared" si="13"/>
        <v>#N/A</v>
      </c>
      <c r="I225" s="61" t="e">
        <f t="shared" si="14"/>
        <v>#N/A</v>
      </c>
      <c r="J225" s="70" t="str">
        <f t="shared" si="5"/>
        <v xml:space="preserve"> </v>
      </c>
      <c r="K225" s="61"/>
      <c r="L225" s="61"/>
      <c r="M225" s="64"/>
      <c r="N225" s="20"/>
      <c r="O225" s="1"/>
    </row>
    <row r="226" spans="1:15" ht="12.75" customHeight="1" x14ac:dyDescent="0.2">
      <c r="A226" s="21"/>
      <c r="B226" s="21" t="str">
        <f t="shared" si="0"/>
        <v xml:space="preserve"> </v>
      </c>
      <c r="C226" s="21">
        <f t="shared" si="1"/>
        <v>0</v>
      </c>
      <c r="D226" s="8"/>
      <c r="E226" s="61">
        <v>225</v>
      </c>
      <c r="F226" s="60">
        <f t="shared" si="15"/>
        <v>0</v>
      </c>
      <c r="G226" s="62" t="e">
        <f t="shared" si="12"/>
        <v>#N/A</v>
      </c>
      <c r="H226" s="62" t="e">
        <f t="shared" si="13"/>
        <v>#N/A</v>
      </c>
      <c r="I226" s="61" t="e">
        <f t="shared" si="14"/>
        <v>#N/A</v>
      </c>
      <c r="J226" s="70" t="str">
        <f t="shared" si="5"/>
        <v xml:space="preserve"> </v>
      </c>
      <c r="K226" s="61"/>
      <c r="L226" s="61"/>
      <c r="M226" s="64"/>
      <c r="N226" s="20"/>
      <c r="O226" s="1"/>
    </row>
    <row r="227" spans="1:15" ht="12.75" customHeight="1" x14ac:dyDescent="0.2">
      <c r="A227" s="21"/>
      <c r="B227" s="21" t="str">
        <f t="shared" si="0"/>
        <v xml:space="preserve"> </v>
      </c>
      <c r="C227" s="21">
        <f t="shared" si="1"/>
        <v>0</v>
      </c>
      <c r="D227" s="8"/>
      <c r="E227" s="61">
        <v>226</v>
      </c>
      <c r="F227" s="60">
        <f t="shared" si="15"/>
        <v>0</v>
      </c>
      <c r="G227" s="62" t="e">
        <f t="shared" si="12"/>
        <v>#N/A</v>
      </c>
      <c r="H227" s="62" t="e">
        <f t="shared" si="13"/>
        <v>#N/A</v>
      </c>
      <c r="I227" s="61" t="e">
        <f t="shared" si="14"/>
        <v>#N/A</v>
      </c>
      <c r="J227" s="70" t="str">
        <f t="shared" si="5"/>
        <v xml:space="preserve"> </v>
      </c>
      <c r="K227" s="61"/>
      <c r="L227" s="61"/>
      <c r="M227" s="64"/>
      <c r="N227" s="20"/>
      <c r="O227" s="1"/>
    </row>
    <row r="228" spans="1:15" ht="12.75" customHeight="1" x14ac:dyDescent="0.2">
      <c r="A228" s="21"/>
      <c r="B228" s="21" t="str">
        <f t="shared" si="0"/>
        <v xml:space="preserve"> </v>
      </c>
      <c r="C228" s="21">
        <f t="shared" si="1"/>
        <v>0</v>
      </c>
      <c r="D228" s="8"/>
      <c r="E228" s="61">
        <v>227</v>
      </c>
      <c r="F228" s="60">
        <f t="shared" si="15"/>
        <v>0</v>
      </c>
      <c r="G228" s="62" t="e">
        <f t="shared" si="12"/>
        <v>#N/A</v>
      </c>
      <c r="H228" s="62" t="e">
        <f t="shared" si="13"/>
        <v>#N/A</v>
      </c>
      <c r="I228" s="61" t="e">
        <f t="shared" si="14"/>
        <v>#N/A</v>
      </c>
      <c r="J228" s="70" t="str">
        <f t="shared" si="5"/>
        <v xml:space="preserve"> </v>
      </c>
      <c r="K228" s="61"/>
      <c r="L228" s="61"/>
      <c r="M228" s="64"/>
      <c r="N228" s="20"/>
      <c r="O228" s="1"/>
    </row>
    <row r="229" spans="1:15" ht="12.75" customHeight="1" x14ac:dyDescent="0.2">
      <c r="A229" s="21"/>
      <c r="B229" s="21" t="str">
        <f t="shared" si="0"/>
        <v xml:space="preserve"> </v>
      </c>
      <c r="C229" s="21">
        <f t="shared" si="1"/>
        <v>0</v>
      </c>
      <c r="D229" s="8"/>
      <c r="E229" s="61">
        <v>228</v>
      </c>
      <c r="F229" s="60">
        <f t="shared" si="15"/>
        <v>0</v>
      </c>
      <c r="G229" s="62" t="e">
        <f t="shared" si="12"/>
        <v>#N/A</v>
      </c>
      <c r="H229" s="62" t="e">
        <f t="shared" si="13"/>
        <v>#N/A</v>
      </c>
      <c r="I229" s="61" t="e">
        <f t="shared" si="14"/>
        <v>#N/A</v>
      </c>
      <c r="J229" s="70" t="str">
        <f t="shared" si="5"/>
        <v xml:space="preserve"> </v>
      </c>
      <c r="K229" s="61"/>
      <c r="L229" s="61"/>
      <c r="M229" s="64"/>
      <c r="N229" s="20"/>
      <c r="O229" s="1"/>
    </row>
    <row r="230" spans="1:15" ht="12.75" customHeight="1" x14ac:dyDescent="0.2">
      <c r="A230" s="21"/>
      <c r="B230" s="21" t="str">
        <f t="shared" si="0"/>
        <v xml:space="preserve"> </v>
      </c>
      <c r="C230" s="21">
        <f t="shared" si="1"/>
        <v>0</v>
      </c>
      <c r="D230" s="8"/>
      <c r="E230" s="61">
        <v>229</v>
      </c>
      <c r="F230" s="60">
        <f t="shared" si="15"/>
        <v>0</v>
      </c>
      <c r="G230" s="62" t="e">
        <f t="shared" si="12"/>
        <v>#N/A</v>
      </c>
      <c r="H230" s="62" t="e">
        <f t="shared" si="13"/>
        <v>#N/A</v>
      </c>
      <c r="I230" s="61" t="e">
        <f t="shared" si="14"/>
        <v>#N/A</v>
      </c>
      <c r="J230" s="70" t="str">
        <f t="shared" si="5"/>
        <v xml:space="preserve"> </v>
      </c>
      <c r="K230" s="61"/>
      <c r="L230" s="61"/>
      <c r="M230" s="64"/>
      <c r="N230" s="20"/>
      <c r="O230" s="1"/>
    </row>
    <row r="231" spans="1:15" ht="12.75" customHeight="1" x14ac:dyDescent="0.2">
      <c r="A231" s="21"/>
      <c r="B231" s="21" t="str">
        <f t="shared" si="0"/>
        <v xml:space="preserve"> </v>
      </c>
      <c r="C231" s="21">
        <f t="shared" si="1"/>
        <v>0</v>
      </c>
      <c r="D231" s="8"/>
      <c r="E231" s="61">
        <v>230</v>
      </c>
      <c r="F231" s="60">
        <f t="shared" si="15"/>
        <v>0</v>
      </c>
      <c r="G231" s="62" t="e">
        <f t="shared" si="12"/>
        <v>#N/A</v>
      </c>
      <c r="H231" s="62" t="e">
        <f t="shared" si="13"/>
        <v>#N/A</v>
      </c>
      <c r="I231" s="61" t="e">
        <f t="shared" si="14"/>
        <v>#N/A</v>
      </c>
      <c r="J231" s="70" t="str">
        <f t="shared" si="5"/>
        <v xml:space="preserve"> </v>
      </c>
      <c r="K231" s="61"/>
      <c r="L231" s="61"/>
      <c r="M231" s="64"/>
      <c r="N231" s="20"/>
      <c r="O231" s="1"/>
    </row>
    <row r="232" spans="1:15" ht="12.75" customHeight="1" x14ac:dyDescent="0.2">
      <c r="A232" s="21"/>
      <c r="B232" s="21" t="str">
        <f t="shared" si="0"/>
        <v xml:space="preserve"> </v>
      </c>
      <c r="C232" s="21">
        <f t="shared" si="1"/>
        <v>0</v>
      </c>
      <c r="D232" s="8"/>
      <c r="E232" s="61">
        <v>231</v>
      </c>
      <c r="F232" s="60">
        <f t="shared" si="15"/>
        <v>0</v>
      </c>
      <c r="G232" s="62" t="e">
        <f t="shared" si="12"/>
        <v>#N/A</v>
      </c>
      <c r="H232" s="62" t="e">
        <f t="shared" si="13"/>
        <v>#N/A</v>
      </c>
      <c r="I232" s="61" t="e">
        <f t="shared" si="14"/>
        <v>#N/A</v>
      </c>
      <c r="J232" s="70" t="str">
        <f t="shared" si="5"/>
        <v xml:space="preserve"> </v>
      </c>
      <c r="K232" s="61"/>
      <c r="L232" s="61"/>
      <c r="M232" s="64"/>
      <c r="N232" s="20"/>
      <c r="O232" s="1"/>
    </row>
    <row r="233" spans="1:15" ht="12.75" customHeight="1" x14ac:dyDescent="0.2">
      <c r="A233" s="21"/>
      <c r="B233" s="21" t="str">
        <f t="shared" si="0"/>
        <v xml:space="preserve"> </v>
      </c>
      <c r="C233" s="21">
        <f t="shared" si="1"/>
        <v>0</v>
      </c>
      <c r="D233" s="8"/>
      <c r="E233" s="61">
        <v>232</v>
      </c>
      <c r="F233" s="60">
        <f t="shared" si="15"/>
        <v>0</v>
      </c>
      <c r="G233" s="62" t="e">
        <f t="shared" si="12"/>
        <v>#N/A</v>
      </c>
      <c r="H233" s="62" t="e">
        <f t="shared" si="13"/>
        <v>#N/A</v>
      </c>
      <c r="I233" s="61" t="e">
        <f t="shared" si="14"/>
        <v>#N/A</v>
      </c>
      <c r="J233" s="70" t="str">
        <f t="shared" si="5"/>
        <v xml:space="preserve"> </v>
      </c>
      <c r="K233" s="61"/>
      <c r="L233" s="61"/>
      <c r="M233" s="64"/>
      <c r="N233" s="20"/>
      <c r="O233" s="1"/>
    </row>
    <row r="234" spans="1:15" ht="12.75" customHeight="1" x14ac:dyDescent="0.2">
      <c r="A234" s="21"/>
      <c r="B234" s="21" t="str">
        <f t="shared" si="0"/>
        <v xml:space="preserve"> </v>
      </c>
      <c r="C234" s="21">
        <f t="shared" si="1"/>
        <v>0</v>
      </c>
      <c r="D234" s="8"/>
      <c r="E234" s="61">
        <v>233</v>
      </c>
      <c r="F234" s="60">
        <f t="shared" si="15"/>
        <v>0</v>
      </c>
      <c r="G234" s="62" t="e">
        <f t="shared" si="12"/>
        <v>#N/A</v>
      </c>
      <c r="H234" s="62" t="e">
        <f t="shared" si="13"/>
        <v>#N/A</v>
      </c>
      <c r="I234" s="61" t="e">
        <f t="shared" si="14"/>
        <v>#N/A</v>
      </c>
      <c r="J234" s="70" t="str">
        <f t="shared" si="5"/>
        <v xml:space="preserve"> </v>
      </c>
      <c r="K234" s="61"/>
      <c r="L234" s="61"/>
      <c r="M234" s="64"/>
      <c r="N234" s="20"/>
      <c r="O234" s="1"/>
    </row>
    <row r="235" spans="1:15" ht="12.75" customHeight="1" x14ac:dyDescent="0.2">
      <c r="A235" s="21"/>
      <c r="B235" s="21" t="str">
        <f t="shared" si="0"/>
        <v xml:space="preserve"> </v>
      </c>
      <c r="C235" s="21">
        <f t="shared" si="1"/>
        <v>0</v>
      </c>
      <c r="D235" s="8"/>
      <c r="E235" s="61">
        <v>234</v>
      </c>
      <c r="F235" s="60">
        <f t="shared" si="15"/>
        <v>0</v>
      </c>
      <c r="G235" s="62" t="e">
        <f t="shared" si="12"/>
        <v>#N/A</v>
      </c>
      <c r="H235" s="62" t="e">
        <f t="shared" si="13"/>
        <v>#N/A</v>
      </c>
      <c r="I235" s="61" t="e">
        <f t="shared" si="14"/>
        <v>#N/A</v>
      </c>
      <c r="J235" s="70" t="str">
        <f t="shared" si="5"/>
        <v xml:space="preserve"> </v>
      </c>
      <c r="K235" s="61"/>
      <c r="L235" s="61"/>
      <c r="M235" s="64"/>
      <c r="N235" s="20"/>
      <c r="O235" s="1"/>
    </row>
    <row r="236" spans="1:15" ht="12.75" customHeight="1" x14ac:dyDescent="0.2">
      <c r="A236" s="21"/>
      <c r="B236" s="21" t="str">
        <f t="shared" si="0"/>
        <v xml:space="preserve"> </v>
      </c>
      <c r="C236" s="21">
        <f t="shared" si="1"/>
        <v>0</v>
      </c>
      <c r="D236" s="8"/>
      <c r="E236" s="61">
        <v>235</v>
      </c>
      <c r="F236" s="60">
        <f t="shared" si="15"/>
        <v>0</v>
      </c>
      <c r="G236" s="62" t="e">
        <f t="shared" si="12"/>
        <v>#N/A</v>
      </c>
      <c r="H236" s="62" t="e">
        <f t="shared" si="13"/>
        <v>#N/A</v>
      </c>
      <c r="I236" s="61" t="e">
        <f t="shared" si="14"/>
        <v>#N/A</v>
      </c>
      <c r="J236" s="70" t="str">
        <f t="shared" si="5"/>
        <v xml:space="preserve"> </v>
      </c>
      <c r="K236" s="61"/>
      <c r="L236" s="61"/>
      <c r="M236" s="64"/>
      <c r="N236" s="20"/>
      <c r="O236" s="1"/>
    </row>
    <row r="237" spans="1:15" ht="12.75" customHeight="1" x14ac:dyDescent="0.2">
      <c r="A237" s="21"/>
      <c r="B237" s="21" t="str">
        <f t="shared" si="0"/>
        <v xml:space="preserve"> </v>
      </c>
      <c r="C237" s="21">
        <f t="shared" si="1"/>
        <v>0</v>
      </c>
      <c r="D237" s="8"/>
      <c r="E237" s="61">
        <v>236</v>
      </c>
      <c r="F237" s="60">
        <f t="shared" si="15"/>
        <v>0</v>
      </c>
      <c r="G237" s="62" t="e">
        <f t="shared" si="12"/>
        <v>#N/A</v>
      </c>
      <c r="H237" s="62" t="e">
        <f t="shared" si="13"/>
        <v>#N/A</v>
      </c>
      <c r="I237" s="61" t="e">
        <f t="shared" si="14"/>
        <v>#N/A</v>
      </c>
      <c r="J237" s="70" t="str">
        <f t="shared" si="5"/>
        <v xml:space="preserve"> </v>
      </c>
      <c r="K237" s="61"/>
      <c r="L237" s="61"/>
      <c r="M237" s="64"/>
      <c r="N237" s="20"/>
      <c r="O237" s="1"/>
    </row>
    <row r="238" spans="1:15" ht="12.75" customHeight="1" x14ac:dyDescent="0.2">
      <c r="A238" s="21"/>
      <c r="B238" s="21" t="str">
        <f t="shared" si="0"/>
        <v xml:space="preserve"> </v>
      </c>
      <c r="C238" s="21">
        <f t="shared" si="1"/>
        <v>0</v>
      </c>
      <c r="D238" s="8"/>
      <c r="E238" s="61">
        <v>237</v>
      </c>
      <c r="F238" s="60">
        <f t="shared" si="15"/>
        <v>0</v>
      </c>
      <c r="G238" s="62" t="e">
        <f t="shared" si="12"/>
        <v>#N/A</v>
      </c>
      <c r="H238" s="62" t="e">
        <f t="shared" si="13"/>
        <v>#N/A</v>
      </c>
      <c r="I238" s="61" t="e">
        <f t="shared" si="14"/>
        <v>#N/A</v>
      </c>
      <c r="J238" s="70" t="str">
        <f t="shared" si="5"/>
        <v xml:space="preserve"> </v>
      </c>
      <c r="K238" s="61"/>
      <c r="L238" s="61"/>
      <c r="M238" s="64"/>
      <c r="N238" s="20"/>
      <c r="O238" s="1"/>
    </row>
    <row r="239" spans="1:15" ht="12.75" customHeight="1" x14ac:dyDescent="0.2">
      <c r="A239" s="21"/>
      <c r="B239" s="21" t="str">
        <f t="shared" si="0"/>
        <v xml:space="preserve"> </v>
      </c>
      <c r="C239" s="21">
        <f t="shared" si="1"/>
        <v>0</v>
      </c>
      <c r="D239" s="8"/>
      <c r="E239" s="61">
        <v>238</v>
      </c>
      <c r="F239" s="60">
        <f t="shared" si="15"/>
        <v>0</v>
      </c>
      <c r="G239" s="62" t="e">
        <f t="shared" si="12"/>
        <v>#N/A</v>
      </c>
      <c r="H239" s="62" t="e">
        <f t="shared" si="13"/>
        <v>#N/A</v>
      </c>
      <c r="I239" s="61" t="e">
        <f t="shared" si="14"/>
        <v>#N/A</v>
      </c>
      <c r="J239" s="70" t="str">
        <f t="shared" si="5"/>
        <v xml:space="preserve"> </v>
      </c>
      <c r="K239" s="61"/>
      <c r="L239" s="61"/>
      <c r="M239" s="64"/>
      <c r="N239" s="20"/>
      <c r="O239" s="1"/>
    </row>
    <row r="240" spans="1:15" ht="12.75" customHeight="1" x14ac:dyDescent="0.2">
      <c r="A240" s="21"/>
      <c r="B240" s="21" t="str">
        <f t="shared" si="0"/>
        <v xml:space="preserve"> </v>
      </c>
      <c r="C240" s="21">
        <f t="shared" si="1"/>
        <v>0</v>
      </c>
      <c r="D240" s="8"/>
      <c r="E240" s="61">
        <v>239</v>
      </c>
      <c r="F240" s="60">
        <f t="shared" si="15"/>
        <v>0</v>
      </c>
      <c r="G240" s="62" t="e">
        <f t="shared" si="12"/>
        <v>#N/A</v>
      </c>
      <c r="H240" s="62" t="e">
        <f t="shared" si="13"/>
        <v>#N/A</v>
      </c>
      <c r="I240" s="61" t="e">
        <f t="shared" si="14"/>
        <v>#N/A</v>
      </c>
      <c r="J240" s="70" t="str">
        <f t="shared" si="5"/>
        <v xml:space="preserve"> </v>
      </c>
      <c r="K240" s="61"/>
      <c r="L240" s="61"/>
      <c r="M240" s="64"/>
      <c r="N240" s="20"/>
      <c r="O240" s="1"/>
    </row>
    <row r="241" spans="1:15" ht="12.75" customHeight="1" x14ac:dyDescent="0.2">
      <c r="A241" s="21"/>
      <c r="B241" s="21" t="str">
        <f t="shared" si="0"/>
        <v xml:space="preserve"> </v>
      </c>
      <c r="C241" s="21">
        <f t="shared" si="1"/>
        <v>0</v>
      </c>
      <c r="D241" s="8"/>
      <c r="E241" s="61">
        <v>240</v>
      </c>
      <c r="F241" s="60">
        <f t="shared" si="15"/>
        <v>0</v>
      </c>
      <c r="G241" s="62" t="e">
        <f t="shared" si="12"/>
        <v>#N/A</v>
      </c>
      <c r="H241" s="62" t="e">
        <f t="shared" si="13"/>
        <v>#N/A</v>
      </c>
      <c r="I241" s="61" t="e">
        <f t="shared" si="14"/>
        <v>#N/A</v>
      </c>
      <c r="J241" s="70" t="str">
        <f t="shared" si="5"/>
        <v xml:space="preserve"> </v>
      </c>
      <c r="K241" s="61"/>
      <c r="L241" s="61"/>
      <c r="M241" s="64"/>
      <c r="N241" s="20"/>
      <c r="O241" s="1"/>
    </row>
    <row r="242" spans="1:15" ht="12.75" customHeight="1" x14ac:dyDescent="0.2">
      <c r="A242" s="21"/>
      <c r="B242" s="21" t="str">
        <f t="shared" si="0"/>
        <v xml:space="preserve"> </v>
      </c>
      <c r="C242" s="21">
        <f t="shared" si="1"/>
        <v>0</v>
      </c>
      <c r="D242" s="8"/>
      <c r="E242" s="61">
        <v>241</v>
      </c>
      <c r="F242" s="60">
        <f t="shared" si="15"/>
        <v>0</v>
      </c>
      <c r="G242" s="62" t="e">
        <f t="shared" si="12"/>
        <v>#N/A</v>
      </c>
      <c r="H242" s="62" t="e">
        <f t="shared" si="13"/>
        <v>#N/A</v>
      </c>
      <c r="I242" s="61" t="e">
        <f t="shared" si="14"/>
        <v>#N/A</v>
      </c>
      <c r="J242" s="70" t="str">
        <f t="shared" si="5"/>
        <v xml:space="preserve"> </v>
      </c>
      <c r="K242" s="61"/>
      <c r="L242" s="61"/>
      <c r="M242" s="64"/>
      <c r="N242" s="20"/>
      <c r="O242" s="1"/>
    </row>
    <row r="243" spans="1:15" ht="12.75" customHeight="1" x14ac:dyDescent="0.2">
      <c r="A243" s="21"/>
      <c r="B243" s="21" t="str">
        <f t="shared" si="0"/>
        <v xml:space="preserve"> </v>
      </c>
      <c r="C243" s="21">
        <f t="shared" si="1"/>
        <v>0</v>
      </c>
      <c r="D243" s="8"/>
      <c r="E243" s="61">
        <v>242</v>
      </c>
      <c r="F243" s="60">
        <f t="shared" si="15"/>
        <v>0</v>
      </c>
      <c r="G243" s="62" t="e">
        <f t="shared" si="12"/>
        <v>#N/A</v>
      </c>
      <c r="H243" s="62" t="e">
        <f t="shared" si="13"/>
        <v>#N/A</v>
      </c>
      <c r="I243" s="61" t="e">
        <f t="shared" si="14"/>
        <v>#N/A</v>
      </c>
      <c r="J243" s="70" t="str">
        <f t="shared" si="5"/>
        <v xml:space="preserve"> </v>
      </c>
      <c r="K243" s="61"/>
      <c r="L243" s="61"/>
      <c r="M243" s="64"/>
      <c r="N243" s="20"/>
      <c r="O243" s="1"/>
    </row>
    <row r="244" spans="1:15" ht="12.75" customHeight="1" x14ac:dyDescent="0.2">
      <c r="A244" s="21"/>
      <c r="B244" s="21" t="str">
        <f t="shared" si="0"/>
        <v xml:space="preserve"> </v>
      </c>
      <c r="C244" s="21">
        <f t="shared" si="1"/>
        <v>0</v>
      </c>
      <c r="D244" s="8"/>
      <c r="E244" s="61">
        <v>243</v>
      </c>
      <c r="F244" s="60">
        <f t="shared" si="15"/>
        <v>0</v>
      </c>
      <c r="G244" s="62" t="e">
        <f t="shared" si="12"/>
        <v>#N/A</v>
      </c>
      <c r="H244" s="62" t="e">
        <f t="shared" si="13"/>
        <v>#N/A</v>
      </c>
      <c r="I244" s="61" t="e">
        <f t="shared" si="14"/>
        <v>#N/A</v>
      </c>
      <c r="J244" s="70" t="str">
        <f t="shared" si="5"/>
        <v xml:space="preserve"> </v>
      </c>
      <c r="K244" s="61"/>
      <c r="L244" s="61"/>
      <c r="M244" s="64"/>
      <c r="N244" s="20"/>
      <c r="O244" s="1"/>
    </row>
    <row r="245" spans="1:15" ht="12.75" customHeight="1" x14ac:dyDescent="0.2">
      <c r="A245" s="21"/>
      <c r="B245" s="21" t="str">
        <f t="shared" si="0"/>
        <v xml:space="preserve"> </v>
      </c>
      <c r="C245" s="21">
        <f t="shared" si="1"/>
        <v>0</v>
      </c>
      <c r="D245" s="8"/>
      <c r="E245" s="61">
        <v>244</v>
      </c>
      <c r="F245" s="60">
        <f t="shared" si="15"/>
        <v>0</v>
      </c>
      <c r="G245" s="62" t="e">
        <f t="shared" si="12"/>
        <v>#N/A</v>
      </c>
      <c r="H245" s="62" t="e">
        <f t="shared" si="13"/>
        <v>#N/A</v>
      </c>
      <c r="I245" s="61" t="e">
        <f t="shared" si="14"/>
        <v>#N/A</v>
      </c>
      <c r="J245" s="70" t="str">
        <f t="shared" si="5"/>
        <v xml:space="preserve"> </v>
      </c>
      <c r="K245" s="61"/>
      <c r="L245" s="61"/>
      <c r="M245" s="64"/>
      <c r="N245" s="20"/>
      <c r="O245" s="1"/>
    </row>
    <row r="246" spans="1:15" ht="12.75" customHeight="1" x14ac:dyDescent="0.2">
      <c r="A246" s="21"/>
      <c r="B246" s="21" t="str">
        <f t="shared" si="0"/>
        <v xml:space="preserve"> </v>
      </c>
      <c r="C246" s="21">
        <f t="shared" si="1"/>
        <v>0</v>
      </c>
      <c r="D246" s="8"/>
      <c r="E246" s="61">
        <v>245</v>
      </c>
      <c r="F246" s="60">
        <f t="shared" si="15"/>
        <v>0</v>
      </c>
      <c r="G246" s="62" t="e">
        <f t="shared" si="12"/>
        <v>#N/A</v>
      </c>
      <c r="H246" s="62" t="e">
        <f t="shared" si="13"/>
        <v>#N/A</v>
      </c>
      <c r="I246" s="61" t="e">
        <f t="shared" si="14"/>
        <v>#N/A</v>
      </c>
      <c r="J246" s="70" t="str">
        <f t="shared" si="5"/>
        <v xml:space="preserve"> </v>
      </c>
      <c r="K246" s="61"/>
      <c r="L246" s="61"/>
      <c r="M246" s="64"/>
      <c r="N246" s="20"/>
      <c r="O246" s="1"/>
    </row>
    <row r="247" spans="1:15" ht="12.75" customHeight="1" x14ac:dyDescent="0.2">
      <c r="A247" s="21"/>
      <c r="B247" s="21" t="str">
        <f t="shared" si="0"/>
        <v xml:space="preserve"> </v>
      </c>
      <c r="C247" s="21">
        <f t="shared" si="1"/>
        <v>0</v>
      </c>
      <c r="D247" s="8"/>
      <c r="E247" s="61">
        <v>246</v>
      </c>
      <c r="F247" s="60">
        <f t="shared" si="15"/>
        <v>0</v>
      </c>
      <c r="G247" s="62" t="e">
        <f t="shared" si="12"/>
        <v>#N/A</v>
      </c>
      <c r="H247" s="62" t="e">
        <f t="shared" si="13"/>
        <v>#N/A</v>
      </c>
      <c r="I247" s="61" t="e">
        <f t="shared" si="14"/>
        <v>#N/A</v>
      </c>
      <c r="J247" s="70" t="str">
        <f t="shared" si="5"/>
        <v xml:space="preserve"> </v>
      </c>
      <c r="K247" s="61"/>
      <c r="L247" s="61"/>
      <c r="M247" s="64"/>
      <c r="N247" s="20"/>
      <c r="O247" s="1"/>
    </row>
    <row r="248" spans="1:15" ht="12.75" customHeight="1" x14ac:dyDescent="0.2">
      <c r="A248" s="21"/>
      <c r="B248" s="21" t="str">
        <f t="shared" si="0"/>
        <v xml:space="preserve"> </v>
      </c>
      <c r="C248" s="21">
        <f t="shared" si="1"/>
        <v>0</v>
      </c>
      <c r="D248" s="8"/>
      <c r="E248" s="61">
        <v>247</v>
      </c>
      <c r="F248" s="60">
        <f t="shared" si="15"/>
        <v>0</v>
      </c>
      <c r="G248" s="62" t="e">
        <f t="shared" si="12"/>
        <v>#N/A</v>
      </c>
      <c r="H248" s="62" t="e">
        <f t="shared" si="13"/>
        <v>#N/A</v>
      </c>
      <c r="I248" s="61" t="e">
        <f t="shared" si="14"/>
        <v>#N/A</v>
      </c>
      <c r="J248" s="70" t="str">
        <f t="shared" si="5"/>
        <v xml:space="preserve"> </v>
      </c>
      <c r="K248" s="61"/>
      <c r="L248" s="61"/>
      <c r="M248" s="64"/>
      <c r="N248" s="20"/>
      <c r="O248" s="1"/>
    </row>
    <row r="249" spans="1:15" ht="12.75" customHeight="1" x14ac:dyDescent="0.2">
      <c r="A249" s="21"/>
      <c r="B249" s="21" t="str">
        <f t="shared" si="0"/>
        <v xml:space="preserve"> </v>
      </c>
      <c r="C249" s="21">
        <f t="shared" si="1"/>
        <v>0</v>
      </c>
      <c r="D249" s="8"/>
      <c r="E249" s="61">
        <v>248</v>
      </c>
      <c r="F249" s="60">
        <f t="shared" si="15"/>
        <v>0</v>
      </c>
      <c r="G249" s="62" t="e">
        <f t="shared" si="12"/>
        <v>#N/A</v>
      </c>
      <c r="H249" s="62" t="e">
        <f t="shared" si="13"/>
        <v>#N/A</v>
      </c>
      <c r="I249" s="61" t="e">
        <f t="shared" si="14"/>
        <v>#N/A</v>
      </c>
      <c r="J249" s="70" t="str">
        <f t="shared" si="5"/>
        <v xml:space="preserve"> </v>
      </c>
      <c r="K249" s="61"/>
      <c r="L249" s="61"/>
      <c r="M249" s="64"/>
      <c r="N249" s="20"/>
      <c r="O249" s="1"/>
    </row>
    <row r="250" spans="1:15" ht="12.75" customHeight="1" x14ac:dyDescent="0.2">
      <c r="A250" s="21"/>
      <c r="B250" s="21" t="str">
        <f t="shared" si="0"/>
        <v xml:space="preserve"> </v>
      </c>
      <c r="C250" s="21">
        <f t="shared" si="1"/>
        <v>0</v>
      </c>
      <c r="D250" s="8"/>
      <c r="E250" s="61">
        <v>249</v>
      </c>
      <c r="F250" s="60">
        <f t="shared" si="15"/>
        <v>0</v>
      </c>
      <c r="G250" s="62" t="e">
        <f t="shared" si="12"/>
        <v>#N/A</v>
      </c>
      <c r="H250" s="62" t="e">
        <f t="shared" si="13"/>
        <v>#N/A</v>
      </c>
      <c r="I250" s="61" t="e">
        <f t="shared" si="14"/>
        <v>#N/A</v>
      </c>
      <c r="J250" s="70" t="str">
        <f t="shared" si="5"/>
        <v xml:space="preserve"> </v>
      </c>
      <c r="K250" s="61"/>
      <c r="L250" s="61"/>
      <c r="M250" s="64"/>
      <c r="N250" s="20"/>
      <c r="O250" s="1"/>
    </row>
    <row r="251" spans="1:15" ht="12.75" customHeight="1" x14ac:dyDescent="0.2">
      <c r="A251" s="21"/>
      <c r="B251" s="21" t="str">
        <f t="shared" si="0"/>
        <v xml:space="preserve"> </v>
      </c>
      <c r="C251" s="21">
        <f t="shared" si="1"/>
        <v>0</v>
      </c>
      <c r="D251" s="8"/>
      <c r="E251" s="61">
        <v>250</v>
      </c>
      <c r="F251" s="60">
        <f t="shared" si="15"/>
        <v>0</v>
      </c>
      <c r="G251" s="62" t="e">
        <f t="shared" si="12"/>
        <v>#N/A</v>
      </c>
      <c r="H251" s="62" t="e">
        <f t="shared" si="13"/>
        <v>#N/A</v>
      </c>
      <c r="I251" s="61" t="e">
        <f t="shared" si="14"/>
        <v>#N/A</v>
      </c>
      <c r="J251" s="70" t="str">
        <f t="shared" si="5"/>
        <v xml:space="preserve"> </v>
      </c>
      <c r="K251" s="61"/>
      <c r="L251" s="61"/>
      <c r="M251" s="64"/>
      <c r="N251" s="20"/>
      <c r="O251" s="1"/>
    </row>
    <row r="252" spans="1:15" ht="12.75" customHeight="1" x14ac:dyDescent="0.2">
      <c r="A252" s="21"/>
      <c r="B252" s="21" t="str">
        <f t="shared" si="0"/>
        <v xml:space="preserve"> </v>
      </c>
      <c r="C252" s="21">
        <f t="shared" si="1"/>
        <v>0</v>
      </c>
      <c r="D252" s="8"/>
      <c r="E252" s="61">
        <v>251</v>
      </c>
      <c r="F252" s="60">
        <f t="shared" si="15"/>
        <v>0</v>
      </c>
      <c r="G252" s="62" t="e">
        <f t="shared" si="12"/>
        <v>#N/A</v>
      </c>
      <c r="H252" s="62" t="e">
        <f t="shared" si="13"/>
        <v>#N/A</v>
      </c>
      <c r="I252" s="61" t="e">
        <f t="shared" si="14"/>
        <v>#N/A</v>
      </c>
      <c r="J252" s="70" t="str">
        <f t="shared" si="5"/>
        <v xml:space="preserve"> </v>
      </c>
      <c r="K252" s="61"/>
      <c r="L252" s="61"/>
      <c r="M252" s="64"/>
      <c r="N252" s="20"/>
      <c r="O252" s="1"/>
    </row>
    <row r="253" spans="1:15" ht="12.75" customHeight="1" x14ac:dyDescent="0.2">
      <c r="A253" s="21"/>
      <c r="B253" s="21" t="str">
        <f t="shared" si="0"/>
        <v xml:space="preserve"> </v>
      </c>
      <c r="C253" s="21">
        <f t="shared" si="1"/>
        <v>0</v>
      </c>
      <c r="D253" s="8"/>
      <c r="E253" s="61">
        <v>252</v>
      </c>
      <c r="F253" s="60">
        <f t="shared" si="15"/>
        <v>0</v>
      </c>
      <c r="G253" s="62" t="e">
        <f t="shared" si="12"/>
        <v>#N/A</v>
      </c>
      <c r="H253" s="62" t="e">
        <f t="shared" si="13"/>
        <v>#N/A</v>
      </c>
      <c r="I253" s="61" t="e">
        <f t="shared" si="14"/>
        <v>#N/A</v>
      </c>
      <c r="J253" s="70" t="str">
        <f t="shared" si="5"/>
        <v xml:space="preserve"> </v>
      </c>
      <c r="K253" s="61"/>
      <c r="L253" s="61"/>
      <c r="M253" s="64"/>
      <c r="N253" s="20"/>
      <c r="O253" s="1"/>
    </row>
    <row r="254" spans="1:15" ht="12.75" customHeight="1" x14ac:dyDescent="0.2">
      <c r="A254" s="21"/>
      <c r="B254" s="21" t="str">
        <f t="shared" si="0"/>
        <v xml:space="preserve"> </v>
      </c>
      <c r="C254" s="21">
        <f t="shared" si="1"/>
        <v>0</v>
      </c>
      <c r="D254" s="8"/>
      <c r="E254" s="61">
        <v>253</v>
      </c>
      <c r="F254" s="60">
        <f t="shared" si="15"/>
        <v>0</v>
      </c>
      <c r="G254" s="62" t="e">
        <f t="shared" si="12"/>
        <v>#N/A</v>
      </c>
      <c r="H254" s="62" t="e">
        <f t="shared" si="13"/>
        <v>#N/A</v>
      </c>
      <c r="I254" s="61" t="e">
        <f t="shared" si="14"/>
        <v>#N/A</v>
      </c>
      <c r="J254" s="70" t="str">
        <f t="shared" si="5"/>
        <v xml:space="preserve"> </v>
      </c>
      <c r="K254" s="61"/>
      <c r="L254" s="61"/>
      <c r="M254" s="64"/>
      <c r="N254" s="20"/>
      <c r="O254" s="1"/>
    </row>
    <row r="255" spans="1:15" ht="12.75" customHeight="1" x14ac:dyDescent="0.2">
      <c r="A255" s="21"/>
      <c r="B255" s="21" t="str">
        <f t="shared" si="0"/>
        <v xml:space="preserve"> </v>
      </c>
      <c r="C255" s="21">
        <f t="shared" si="1"/>
        <v>0</v>
      </c>
      <c r="D255" s="8"/>
      <c r="E255" s="61">
        <v>254</v>
      </c>
      <c r="F255" s="60">
        <f t="shared" si="15"/>
        <v>0</v>
      </c>
      <c r="G255" s="62" t="e">
        <f t="shared" si="12"/>
        <v>#N/A</v>
      </c>
      <c r="H255" s="62" t="e">
        <f t="shared" si="13"/>
        <v>#N/A</v>
      </c>
      <c r="I255" s="61" t="e">
        <f t="shared" si="14"/>
        <v>#N/A</v>
      </c>
      <c r="J255" s="70" t="str">
        <f t="shared" si="5"/>
        <v xml:space="preserve"> </v>
      </c>
      <c r="K255" s="61"/>
      <c r="L255" s="61"/>
      <c r="M255" s="64"/>
      <c r="N255" s="20"/>
      <c r="O255" s="1"/>
    </row>
    <row r="256" spans="1:15" ht="12.75" customHeight="1" x14ac:dyDescent="0.2">
      <c r="A256" s="21"/>
      <c r="B256" s="21" t="str">
        <f t="shared" si="0"/>
        <v xml:space="preserve"> </v>
      </c>
      <c r="C256" s="21">
        <f t="shared" si="1"/>
        <v>0</v>
      </c>
      <c r="D256" s="8"/>
      <c r="E256" s="61">
        <v>255</v>
      </c>
      <c r="F256" s="60">
        <f t="shared" si="15"/>
        <v>0</v>
      </c>
      <c r="G256" s="62" t="e">
        <f t="shared" si="12"/>
        <v>#N/A</v>
      </c>
      <c r="H256" s="62" t="e">
        <f t="shared" si="13"/>
        <v>#N/A</v>
      </c>
      <c r="I256" s="61" t="e">
        <f t="shared" si="14"/>
        <v>#N/A</v>
      </c>
      <c r="J256" s="70" t="str">
        <f t="shared" si="5"/>
        <v xml:space="preserve"> </v>
      </c>
      <c r="K256" s="61"/>
      <c r="L256" s="61"/>
      <c r="M256" s="64"/>
      <c r="N256" s="20"/>
      <c r="O256" s="1"/>
    </row>
    <row r="257" spans="1:15" ht="12.75" customHeight="1" x14ac:dyDescent="0.2">
      <c r="A257" s="21"/>
      <c r="B257" s="21" t="str">
        <f t="shared" si="0"/>
        <v xml:space="preserve"> </v>
      </c>
      <c r="C257" s="21">
        <f t="shared" si="1"/>
        <v>0</v>
      </c>
      <c r="D257" s="8"/>
      <c r="E257" s="61">
        <v>256</v>
      </c>
      <c r="F257" s="60">
        <f t="shared" si="15"/>
        <v>0</v>
      </c>
      <c r="G257" s="62" t="e">
        <f t="shared" si="12"/>
        <v>#N/A</v>
      </c>
      <c r="H257" s="62" t="e">
        <f t="shared" si="13"/>
        <v>#N/A</v>
      </c>
      <c r="I257" s="61" t="e">
        <f t="shared" si="14"/>
        <v>#N/A</v>
      </c>
      <c r="J257" s="70" t="str">
        <f t="shared" si="5"/>
        <v xml:space="preserve"> </v>
      </c>
      <c r="K257" s="61"/>
      <c r="L257" s="61"/>
      <c r="M257" s="64"/>
      <c r="N257" s="20"/>
      <c r="O257" s="1"/>
    </row>
    <row r="258" spans="1:15" ht="12.75" customHeight="1" x14ac:dyDescent="0.2">
      <c r="A258" s="21"/>
      <c r="B258" s="21" t="str">
        <f t="shared" si="0"/>
        <v xml:space="preserve"> </v>
      </c>
      <c r="C258" s="21">
        <f t="shared" si="1"/>
        <v>0</v>
      </c>
      <c r="D258" s="8"/>
      <c r="E258" s="61">
        <v>257</v>
      </c>
      <c r="F258" s="60">
        <f t="shared" si="15"/>
        <v>0</v>
      </c>
      <c r="G258" s="62" t="e">
        <f t="shared" ref="G258:G312" si="16">IF(ISBLANK(F258)," ",VLOOKUP(F258,listt,4,FALSE))</f>
        <v>#N/A</v>
      </c>
      <c r="H258" s="62" t="e">
        <f t="shared" ref="H258:H312" si="17">IF(ISBLANK(F258)," ",VLOOKUP(F258,listt,6,FALSE))</f>
        <v>#N/A</v>
      </c>
      <c r="I258" s="61" t="e">
        <f t="shared" ref="I258:I312" si="18">IF(ISBLANK(F258)," ",VLOOKUP(F258,lap,2,FALSE))</f>
        <v>#N/A</v>
      </c>
      <c r="J258" s="70" t="str">
        <f t="shared" si="5"/>
        <v xml:space="preserve"> </v>
      </c>
      <c r="K258" s="61"/>
      <c r="L258" s="61"/>
      <c r="M258" s="64"/>
      <c r="N258" s="20"/>
      <c r="O258" s="1"/>
    </row>
    <row r="259" spans="1:15" ht="12.75" customHeight="1" x14ac:dyDescent="0.2">
      <c r="A259" s="21"/>
      <c r="B259" s="21" t="str">
        <f t="shared" si="0"/>
        <v xml:space="preserve"> </v>
      </c>
      <c r="C259" s="21">
        <f t="shared" si="1"/>
        <v>0</v>
      </c>
      <c r="D259" s="8"/>
      <c r="E259" s="61">
        <v>258</v>
      </c>
      <c r="F259" s="60">
        <f t="shared" si="15"/>
        <v>0</v>
      </c>
      <c r="G259" s="62" t="e">
        <f t="shared" si="16"/>
        <v>#N/A</v>
      </c>
      <c r="H259" s="62" t="e">
        <f t="shared" si="17"/>
        <v>#N/A</v>
      </c>
      <c r="I259" s="61" t="e">
        <f t="shared" si="18"/>
        <v>#N/A</v>
      </c>
      <c r="J259" s="70" t="str">
        <f t="shared" si="5"/>
        <v xml:space="preserve"> </v>
      </c>
      <c r="K259" s="61"/>
      <c r="L259" s="61"/>
      <c r="M259" s="64"/>
      <c r="N259" s="20"/>
      <c r="O259" s="1"/>
    </row>
    <row r="260" spans="1:15" ht="12.75" customHeight="1" x14ac:dyDescent="0.2">
      <c r="A260" s="21"/>
      <c r="B260" s="21" t="str">
        <f t="shared" si="0"/>
        <v xml:space="preserve"> </v>
      </c>
      <c r="C260" s="21">
        <f t="shared" si="1"/>
        <v>0</v>
      </c>
      <c r="D260" s="8"/>
      <c r="E260" s="61">
        <v>259</v>
      </c>
      <c r="F260" s="60">
        <f t="shared" si="15"/>
        <v>0</v>
      </c>
      <c r="G260" s="62" t="e">
        <f t="shared" si="16"/>
        <v>#N/A</v>
      </c>
      <c r="H260" s="62" t="e">
        <f t="shared" si="17"/>
        <v>#N/A</v>
      </c>
      <c r="I260" s="61" t="e">
        <f t="shared" si="18"/>
        <v>#N/A</v>
      </c>
      <c r="J260" s="70" t="str">
        <f t="shared" si="5"/>
        <v xml:space="preserve"> </v>
      </c>
      <c r="K260" s="61"/>
      <c r="L260" s="61"/>
      <c r="M260" s="64"/>
      <c r="N260" s="20"/>
      <c r="O260" s="1"/>
    </row>
    <row r="261" spans="1:15" ht="12.75" customHeight="1" x14ac:dyDescent="0.2">
      <c r="A261" s="21"/>
      <c r="B261" s="21" t="str">
        <f t="shared" si="0"/>
        <v xml:space="preserve"> </v>
      </c>
      <c r="C261" s="21">
        <f t="shared" si="1"/>
        <v>0</v>
      </c>
      <c r="D261" s="8"/>
      <c r="E261" s="61">
        <v>260</v>
      </c>
      <c r="F261" s="60">
        <f t="shared" si="15"/>
        <v>0</v>
      </c>
      <c r="G261" s="62" t="e">
        <f t="shared" si="16"/>
        <v>#N/A</v>
      </c>
      <c r="H261" s="62" t="e">
        <f t="shared" si="17"/>
        <v>#N/A</v>
      </c>
      <c r="I261" s="61" t="e">
        <f t="shared" si="18"/>
        <v>#N/A</v>
      </c>
      <c r="J261" s="70" t="str">
        <f t="shared" si="5"/>
        <v xml:space="preserve"> </v>
      </c>
      <c r="K261" s="61"/>
      <c r="L261" s="61"/>
      <c r="M261" s="64"/>
      <c r="N261" s="20"/>
      <c r="O261" s="1"/>
    </row>
    <row r="262" spans="1:15" ht="12.75" customHeight="1" x14ac:dyDescent="0.2">
      <c r="A262" s="21"/>
      <c r="B262" s="21" t="str">
        <f t="shared" si="0"/>
        <v xml:space="preserve"> </v>
      </c>
      <c r="C262" s="21">
        <f t="shared" si="1"/>
        <v>0</v>
      </c>
      <c r="D262" s="8"/>
      <c r="E262" s="61">
        <v>261</v>
      </c>
      <c r="F262" s="60">
        <f t="shared" si="15"/>
        <v>0</v>
      </c>
      <c r="G262" s="62" t="e">
        <f t="shared" si="16"/>
        <v>#N/A</v>
      </c>
      <c r="H262" s="62" t="e">
        <f t="shared" si="17"/>
        <v>#N/A</v>
      </c>
      <c r="I262" s="61" t="e">
        <f t="shared" si="18"/>
        <v>#N/A</v>
      </c>
      <c r="J262" s="70" t="str">
        <f t="shared" si="5"/>
        <v xml:space="preserve"> </v>
      </c>
      <c r="K262" s="61"/>
      <c r="L262" s="61"/>
      <c r="M262" s="64"/>
      <c r="N262" s="20"/>
      <c r="O262" s="1"/>
    </row>
    <row r="263" spans="1:15" ht="12.75" customHeight="1" x14ac:dyDescent="0.2">
      <c r="A263" s="21"/>
      <c r="B263" s="21" t="str">
        <f t="shared" si="0"/>
        <v xml:space="preserve"> </v>
      </c>
      <c r="C263" s="21">
        <f t="shared" si="1"/>
        <v>0</v>
      </c>
      <c r="D263" s="8"/>
      <c r="E263" s="61">
        <v>262</v>
      </c>
      <c r="F263" s="60">
        <f t="shared" si="15"/>
        <v>0</v>
      </c>
      <c r="G263" s="62" t="e">
        <f t="shared" si="16"/>
        <v>#N/A</v>
      </c>
      <c r="H263" s="62" t="e">
        <f t="shared" si="17"/>
        <v>#N/A</v>
      </c>
      <c r="I263" s="61" t="e">
        <f t="shared" si="18"/>
        <v>#N/A</v>
      </c>
      <c r="J263" s="70" t="str">
        <f t="shared" si="5"/>
        <v xml:space="preserve"> </v>
      </c>
      <c r="K263" s="61"/>
      <c r="L263" s="61"/>
      <c r="M263" s="64"/>
      <c r="N263" s="20"/>
      <c r="O263" s="1"/>
    </row>
    <row r="264" spans="1:15" ht="12.75" customHeight="1" x14ac:dyDescent="0.2">
      <c r="A264" s="21"/>
      <c r="B264" s="21" t="str">
        <f t="shared" si="0"/>
        <v xml:space="preserve"> </v>
      </c>
      <c r="C264" s="21">
        <f t="shared" si="1"/>
        <v>0</v>
      </c>
      <c r="D264" s="8"/>
      <c r="E264" s="61">
        <v>263</v>
      </c>
      <c r="F264" s="60">
        <f t="shared" si="15"/>
        <v>0</v>
      </c>
      <c r="G264" s="62" t="e">
        <f t="shared" si="16"/>
        <v>#N/A</v>
      </c>
      <c r="H264" s="62" t="e">
        <f t="shared" si="17"/>
        <v>#N/A</v>
      </c>
      <c r="I264" s="61" t="e">
        <f t="shared" si="18"/>
        <v>#N/A</v>
      </c>
      <c r="J264" s="70" t="str">
        <f t="shared" si="5"/>
        <v xml:space="preserve"> </v>
      </c>
      <c r="K264" s="61"/>
      <c r="L264" s="61"/>
      <c r="M264" s="64"/>
      <c r="N264" s="20"/>
      <c r="O264" s="1"/>
    </row>
    <row r="265" spans="1:15" ht="12.75" customHeight="1" x14ac:dyDescent="0.2">
      <c r="A265" s="21"/>
      <c r="B265" s="21" t="str">
        <f t="shared" si="0"/>
        <v xml:space="preserve"> </v>
      </c>
      <c r="C265" s="21">
        <f t="shared" si="1"/>
        <v>0</v>
      </c>
      <c r="D265" s="8"/>
      <c r="E265" s="61">
        <v>264</v>
      </c>
      <c r="F265" s="60">
        <f t="shared" si="15"/>
        <v>0</v>
      </c>
      <c r="G265" s="62" t="e">
        <f t="shared" si="16"/>
        <v>#N/A</v>
      </c>
      <c r="H265" s="62" t="e">
        <f t="shared" si="17"/>
        <v>#N/A</v>
      </c>
      <c r="I265" s="61" t="e">
        <f t="shared" si="18"/>
        <v>#N/A</v>
      </c>
      <c r="J265" s="70" t="str">
        <f t="shared" si="5"/>
        <v xml:space="preserve"> </v>
      </c>
      <c r="K265" s="61"/>
      <c r="L265" s="61"/>
      <c r="M265" s="64"/>
      <c r="N265" s="20"/>
      <c r="O265" s="1"/>
    </row>
    <row r="266" spans="1:15" ht="12.75" customHeight="1" x14ac:dyDescent="0.2">
      <c r="A266" s="21"/>
      <c r="B266" s="21" t="str">
        <f t="shared" si="0"/>
        <v xml:space="preserve"> </v>
      </c>
      <c r="C266" s="21">
        <f t="shared" si="1"/>
        <v>0</v>
      </c>
      <c r="D266" s="8"/>
      <c r="E266" s="61">
        <v>265</v>
      </c>
      <c r="F266" s="60">
        <f t="shared" si="15"/>
        <v>0</v>
      </c>
      <c r="G266" s="62" t="e">
        <f t="shared" si="16"/>
        <v>#N/A</v>
      </c>
      <c r="H266" s="62" t="e">
        <f t="shared" si="17"/>
        <v>#N/A</v>
      </c>
      <c r="I266" s="61" t="e">
        <f t="shared" si="18"/>
        <v>#N/A</v>
      </c>
      <c r="J266" s="70" t="str">
        <f t="shared" si="5"/>
        <v xml:space="preserve"> </v>
      </c>
      <c r="K266" s="61"/>
      <c r="L266" s="61"/>
      <c r="M266" s="64"/>
      <c r="N266" s="20"/>
      <c r="O266" s="1"/>
    </row>
    <row r="267" spans="1:15" ht="12.75" customHeight="1" x14ac:dyDescent="0.2">
      <c r="A267" s="21"/>
      <c r="B267" s="21" t="str">
        <f t="shared" si="0"/>
        <v xml:space="preserve"> </v>
      </c>
      <c r="C267" s="21">
        <f t="shared" si="1"/>
        <v>0</v>
      </c>
      <c r="D267" s="8"/>
      <c r="E267" s="61">
        <v>266</v>
      </c>
      <c r="F267" s="60">
        <f t="shared" si="15"/>
        <v>0</v>
      </c>
      <c r="G267" s="62" t="e">
        <f t="shared" si="16"/>
        <v>#N/A</v>
      </c>
      <c r="H267" s="62" t="e">
        <f t="shared" si="17"/>
        <v>#N/A</v>
      </c>
      <c r="I267" s="61" t="e">
        <f t="shared" si="18"/>
        <v>#N/A</v>
      </c>
      <c r="J267" s="70" t="str">
        <f t="shared" si="5"/>
        <v xml:space="preserve"> </v>
      </c>
      <c r="K267" s="61"/>
      <c r="L267" s="61"/>
      <c r="M267" s="64"/>
      <c r="N267" s="20"/>
      <c r="O267" s="1"/>
    </row>
    <row r="268" spans="1:15" ht="12.75" customHeight="1" x14ac:dyDescent="0.2">
      <c r="A268" s="21"/>
      <c r="B268" s="21" t="str">
        <f t="shared" si="0"/>
        <v xml:space="preserve"> </v>
      </c>
      <c r="C268" s="21">
        <f t="shared" si="1"/>
        <v>0</v>
      </c>
      <c r="D268" s="8"/>
      <c r="E268" s="61">
        <v>267</v>
      </c>
      <c r="F268" s="60">
        <f t="shared" si="15"/>
        <v>0</v>
      </c>
      <c r="G268" s="62" t="e">
        <f t="shared" si="16"/>
        <v>#N/A</v>
      </c>
      <c r="H268" s="62" t="e">
        <f t="shared" si="17"/>
        <v>#N/A</v>
      </c>
      <c r="I268" s="61" t="e">
        <f t="shared" si="18"/>
        <v>#N/A</v>
      </c>
      <c r="J268" s="70" t="str">
        <f t="shared" si="5"/>
        <v xml:space="preserve"> </v>
      </c>
      <c r="K268" s="61"/>
      <c r="L268" s="61"/>
      <c r="M268" s="64"/>
      <c r="N268" s="20"/>
      <c r="O268" s="1"/>
    </row>
    <row r="269" spans="1:15" ht="12.75" customHeight="1" x14ac:dyDescent="0.2">
      <c r="A269" s="21"/>
      <c r="B269" s="21" t="str">
        <f t="shared" si="0"/>
        <v xml:space="preserve"> </v>
      </c>
      <c r="C269" s="21">
        <f t="shared" si="1"/>
        <v>0</v>
      </c>
      <c r="D269" s="8"/>
      <c r="E269" s="61">
        <v>268</v>
      </c>
      <c r="F269" s="60">
        <f t="shared" si="15"/>
        <v>0</v>
      </c>
      <c r="G269" s="62" t="e">
        <f t="shared" si="16"/>
        <v>#N/A</v>
      </c>
      <c r="H269" s="62" t="e">
        <f t="shared" si="17"/>
        <v>#N/A</v>
      </c>
      <c r="I269" s="61" t="e">
        <f t="shared" si="18"/>
        <v>#N/A</v>
      </c>
      <c r="J269" s="70" t="str">
        <f t="shared" si="5"/>
        <v xml:space="preserve"> </v>
      </c>
      <c r="K269" s="61"/>
      <c r="L269" s="61"/>
      <c r="M269" s="64"/>
      <c r="N269" s="20"/>
      <c r="O269" s="1"/>
    </row>
    <row r="270" spans="1:15" ht="12.75" customHeight="1" x14ac:dyDescent="0.2">
      <c r="A270" s="21"/>
      <c r="B270" s="21" t="str">
        <f t="shared" si="0"/>
        <v xml:space="preserve"> </v>
      </c>
      <c r="C270" s="21">
        <f t="shared" si="1"/>
        <v>0</v>
      </c>
      <c r="D270" s="8"/>
      <c r="E270" s="61">
        <v>269</v>
      </c>
      <c r="F270" s="60">
        <f t="shared" si="15"/>
        <v>0</v>
      </c>
      <c r="G270" s="62" t="e">
        <f t="shared" si="16"/>
        <v>#N/A</v>
      </c>
      <c r="H270" s="62" t="e">
        <f t="shared" si="17"/>
        <v>#N/A</v>
      </c>
      <c r="I270" s="61" t="e">
        <f t="shared" si="18"/>
        <v>#N/A</v>
      </c>
      <c r="J270" s="70" t="str">
        <f t="shared" si="5"/>
        <v xml:space="preserve"> </v>
      </c>
      <c r="K270" s="61"/>
      <c r="L270" s="61"/>
      <c r="M270" s="64"/>
      <c r="N270" s="20"/>
      <c r="O270" s="1"/>
    </row>
    <row r="271" spans="1:15" ht="12.75" customHeight="1" x14ac:dyDescent="0.2">
      <c r="A271" s="21"/>
      <c r="B271" s="21" t="str">
        <f t="shared" si="0"/>
        <v xml:space="preserve"> </v>
      </c>
      <c r="C271" s="21">
        <f t="shared" si="1"/>
        <v>0</v>
      </c>
      <c r="D271" s="8"/>
      <c r="E271" s="61">
        <v>270</v>
      </c>
      <c r="F271" s="60">
        <f t="shared" si="15"/>
        <v>0</v>
      </c>
      <c r="G271" s="62" t="e">
        <f t="shared" si="16"/>
        <v>#N/A</v>
      </c>
      <c r="H271" s="62" t="e">
        <f t="shared" si="17"/>
        <v>#N/A</v>
      </c>
      <c r="I271" s="61" t="e">
        <f t="shared" si="18"/>
        <v>#N/A</v>
      </c>
      <c r="J271" s="70" t="str">
        <f t="shared" si="5"/>
        <v xml:space="preserve"> </v>
      </c>
      <c r="K271" s="61"/>
      <c r="L271" s="61"/>
      <c r="M271" s="64"/>
      <c r="N271" s="20"/>
      <c r="O271" s="1"/>
    </row>
    <row r="272" spans="1:15" ht="12.75" customHeight="1" x14ac:dyDescent="0.2">
      <c r="A272" s="21"/>
      <c r="B272" s="21" t="str">
        <f t="shared" si="0"/>
        <v xml:space="preserve"> </v>
      </c>
      <c r="C272" s="21">
        <f t="shared" si="1"/>
        <v>0</v>
      </c>
      <c r="D272" s="8"/>
      <c r="E272" s="61">
        <v>271</v>
      </c>
      <c r="F272" s="60">
        <f t="shared" si="15"/>
        <v>0</v>
      </c>
      <c r="G272" s="62" t="e">
        <f t="shared" si="16"/>
        <v>#N/A</v>
      </c>
      <c r="H272" s="62" t="e">
        <f t="shared" si="17"/>
        <v>#N/A</v>
      </c>
      <c r="I272" s="61" t="e">
        <f t="shared" si="18"/>
        <v>#N/A</v>
      </c>
      <c r="J272" s="70" t="str">
        <f t="shared" si="5"/>
        <v xml:space="preserve"> </v>
      </c>
      <c r="K272" s="61"/>
      <c r="L272" s="61"/>
      <c r="M272" s="64"/>
      <c r="N272" s="20"/>
      <c r="O272" s="1"/>
    </row>
    <row r="273" spans="1:15" ht="12.75" customHeight="1" x14ac:dyDescent="0.2">
      <c r="A273" s="21"/>
      <c r="B273" s="21" t="str">
        <f t="shared" si="0"/>
        <v xml:space="preserve"> </v>
      </c>
      <c r="C273" s="21">
        <f t="shared" si="1"/>
        <v>0</v>
      </c>
      <c r="D273" s="8"/>
      <c r="E273" s="61">
        <v>272</v>
      </c>
      <c r="F273" s="60">
        <f t="shared" si="15"/>
        <v>0</v>
      </c>
      <c r="G273" s="62" t="e">
        <f t="shared" si="16"/>
        <v>#N/A</v>
      </c>
      <c r="H273" s="62" t="e">
        <f t="shared" si="17"/>
        <v>#N/A</v>
      </c>
      <c r="I273" s="61" t="e">
        <f t="shared" si="18"/>
        <v>#N/A</v>
      </c>
      <c r="J273" s="70" t="str">
        <f t="shared" si="5"/>
        <v xml:space="preserve"> </v>
      </c>
      <c r="K273" s="61"/>
      <c r="L273" s="61"/>
      <c r="M273" s="64"/>
      <c r="N273" s="20"/>
      <c r="O273" s="1"/>
    </row>
    <row r="274" spans="1:15" ht="12.75" customHeight="1" x14ac:dyDescent="0.2">
      <c r="A274" s="21"/>
      <c r="B274" s="21" t="str">
        <f t="shared" si="0"/>
        <v xml:space="preserve"> </v>
      </c>
      <c r="C274" s="21">
        <f t="shared" si="1"/>
        <v>0</v>
      </c>
      <c r="D274" s="8"/>
      <c r="E274" s="61">
        <v>273</v>
      </c>
      <c r="F274" s="60">
        <f t="shared" si="15"/>
        <v>0</v>
      </c>
      <c r="G274" s="62" t="e">
        <f t="shared" si="16"/>
        <v>#N/A</v>
      </c>
      <c r="H274" s="62" t="e">
        <f t="shared" si="17"/>
        <v>#N/A</v>
      </c>
      <c r="I274" s="61" t="e">
        <f t="shared" si="18"/>
        <v>#N/A</v>
      </c>
      <c r="J274" s="70" t="str">
        <f t="shared" si="5"/>
        <v xml:space="preserve"> </v>
      </c>
      <c r="K274" s="61"/>
      <c r="L274" s="61"/>
      <c r="M274" s="64"/>
      <c r="N274" s="20"/>
      <c r="O274" s="1"/>
    </row>
    <row r="275" spans="1:15" ht="12.75" customHeight="1" x14ac:dyDescent="0.2">
      <c r="A275" s="21"/>
      <c r="B275" s="21" t="str">
        <f t="shared" si="0"/>
        <v xml:space="preserve"> </v>
      </c>
      <c r="C275" s="21">
        <f t="shared" si="1"/>
        <v>0</v>
      </c>
      <c r="D275" s="8"/>
      <c r="E275" s="61">
        <v>274</v>
      </c>
      <c r="F275" s="60">
        <f t="shared" si="15"/>
        <v>0</v>
      </c>
      <c r="G275" s="62" t="e">
        <f t="shared" si="16"/>
        <v>#N/A</v>
      </c>
      <c r="H275" s="62" t="e">
        <f t="shared" si="17"/>
        <v>#N/A</v>
      </c>
      <c r="I275" s="61" t="e">
        <f t="shared" si="18"/>
        <v>#N/A</v>
      </c>
      <c r="J275" s="70" t="str">
        <f t="shared" si="5"/>
        <v xml:space="preserve"> </v>
      </c>
      <c r="K275" s="61"/>
      <c r="L275" s="61"/>
      <c r="M275" s="64"/>
      <c r="N275" s="20"/>
      <c r="O275" s="1"/>
    </row>
    <row r="276" spans="1:15" ht="12.75" customHeight="1" x14ac:dyDescent="0.2">
      <c r="A276" s="21"/>
      <c r="B276" s="21" t="str">
        <f t="shared" si="0"/>
        <v xml:space="preserve"> </v>
      </c>
      <c r="C276" s="21">
        <f t="shared" si="1"/>
        <v>0</v>
      </c>
      <c r="D276" s="8"/>
      <c r="E276" s="61">
        <v>275</v>
      </c>
      <c r="F276" s="60">
        <f t="shared" si="15"/>
        <v>0</v>
      </c>
      <c r="G276" s="62" t="e">
        <f t="shared" si="16"/>
        <v>#N/A</v>
      </c>
      <c r="H276" s="62" t="e">
        <f t="shared" si="17"/>
        <v>#N/A</v>
      </c>
      <c r="I276" s="61" t="e">
        <f t="shared" si="18"/>
        <v>#N/A</v>
      </c>
      <c r="J276" s="70" t="str">
        <f t="shared" si="5"/>
        <v xml:space="preserve"> </v>
      </c>
      <c r="K276" s="61"/>
      <c r="L276" s="61"/>
      <c r="M276" s="64"/>
      <c r="N276" s="20"/>
      <c r="O276" s="1"/>
    </row>
    <row r="277" spans="1:15" ht="12.75" customHeight="1" x14ac:dyDescent="0.2">
      <c r="A277" s="21"/>
      <c r="B277" s="21" t="str">
        <f t="shared" si="0"/>
        <v xml:space="preserve"> </v>
      </c>
      <c r="C277" s="21">
        <f t="shared" si="1"/>
        <v>0</v>
      </c>
      <c r="D277" s="8"/>
      <c r="E277" s="61">
        <v>276</v>
      </c>
      <c r="F277" s="60"/>
      <c r="G277" s="62" t="str">
        <f t="shared" si="16"/>
        <v xml:space="preserve"> </v>
      </c>
      <c r="H277" s="62" t="str">
        <f t="shared" si="17"/>
        <v xml:space="preserve"> </v>
      </c>
      <c r="I277" s="61" t="str">
        <f t="shared" si="18"/>
        <v xml:space="preserve"> </v>
      </c>
      <c r="J277" s="70" t="str">
        <f t="shared" si="5"/>
        <v xml:space="preserve"> </v>
      </c>
      <c r="K277" s="61"/>
      <c r="L277" s="61"/>
      <c r="M277" s="64"/>
      <c r="N277" s="20"/>
      <c r="O277" s="1"/>
    </row>
    <row r="278" spans="1:15" ht="12.75" customHeight="1" x14ac:dyDescent="0.2">
      <c r="A278" s="21"/>
      <c r="B278" s="21" t="str">
        <f t="shared" si="0"/>
        <v xml:space="preserve"> </v>
      </c>
      <c r="C278" s="21">
        <f t="shared" si="1"/>
        <v>0</v>
      </c>
      <c r="D278" s="8"/>
      <c r="E278" s="61">
        <v>277</v>
      </c>
      <c r="F278" s="60"/>
      <c r="G278" s="62" t="str">
        <f t="shared" si="16"/>
        <v xml:space="preserve"> </v>
      </c>
      <c r="H278" s="62" t="str">
        <f t="shared" si="17"/>
        <v xml:space="preserve"> </v>
      </c>
      <c r="I278" s="61" t="str">
        <f t="shared" si="18"/>
        <v xml:space="preserve"> </v>
      </c>
      <c r="J278" s="70" t="str">
        <f t="shared" si="5"/>
        <v xml:space="preserve"> </v>
      </c>
      <c r="K278" s="61"/>
      <c r="L278" s="61"/>
      <c r="M278" s="64"/>
      <c r="N278" s="20"/>
      <c r="O278" s="1"/>
    </row>
    <row r="279" spans="1:15" ht="12.75" customHeight="1" x14ac:dyDescent="0.2">
      <c r="A279" s="21"/>
      <c r="B279" s="21" t="str">
        <f t="shared" si="0"/>
        <v xml:space="preserve"> </v>
      </c>
      <c r="C279" s="21">
        <f t="shared" si="1"/>
        <v>0</v>
      </c>
      <c r="D279" s="8"/>
      <c r="E279" s="61">
        <v>278</v>
      </c>
      <c r="F279" s="60"/>
      <c r="G279" s="62" t="str">
        <f t="shared" si="16"/>
        <v xml:space="preserve"> </v>
      </c>
      <c r="H279" s="62" t="str">
        <f t="shared" si="17"/>
        <v xml:space="preserve"> </v>
      </c>
      <c r="I279" s="61" t="str">
        <f t="shared" si="18"/>
        <v xml:space="preserve"> </v>
      </c>
      <c r="J279" s="70" t="str">
        <f t="shared" si="5"/>
        <v xml:space="preserve"> </v>
      </c>
      <c r="K279" s="61"/>
      <c r="L279" s="61"/>
      <c r="M279" s="64"/>
      <c r="N279" s="20"/>
      <c r="O279" s="1"/>
    </row>
    <row r="280" spans="1:15" ht="12.75" customHeight="1" x14ac:dyDescent="0.2">
      <c r="A280" s="21"/>
      <c r="B280" s="21" t="str">
        <f t="shared" si="0"/>
        <v xml:space="preserve"> </v>
      </c>
      <c r="C280" s="21">
        <f t="shared" si="1"/>
        <v>0</v>
      </c>
      <c r="D280" s="8"/>
      <c r="E280" s="61">
        <v>279</v>
      </c>
      <c r="F280" s="60"/>
      <c r="G280" s="62" t="str">
        <f t="shared" si="16"/>
        <v xml:space="preserve"> </v>
      </c>
      <c r="H280" s="62" t="str">
        <f t="shared" si="17"/>
        <v xml:space="preserve"> </v>
      </c>
      <c r="I280" s="61" t="str">
        <f t="shared" si="18"/>
        <v xml:space="preserve"> </v>
      </c>
      <c r="J280" s="70" t="str">
        <f t="shared" si="5"/>
        <v xml:space="preserve"> </v>
      </c>
      <c r="K280" s="61"/>
      <c r="L280" s="61"/>
      <c r="M280" s="64"/>
      <c r="N280" s="20"/>
      <c r="O280" s="1"/>
    </row>
    <row r="281" spans="1:15" ht="12.75" customHeight="1" x14ac:dyDescent="0.2">
      <c r="A281" s="21"/>
      <c r="B281" s="21" t="str">
        <f t="shared" si="0"/>
        <v xml:space="preserve"> </v>
      </c>
      <c r="C281" s="21">
        <f t="shared" si="1"/>
        <v>0</v>
      </c>
      <c r="D281" s="8"/>
      <c r="E281" s="61">
        <v>280</v>
      </c>
      <c r="F281" s="60"/>
      <c r="G281" s="62" t="str">
        <f t="shared" si="16"/>
        <v xml:space="preserve"> </v>
      </c>
      <c r="H281" s="62" t="str">
        <f t="shared" si="17"/>
        <v xml:space="preserve"> </v>
      </c>
      <c r="I281" s="61" t="str">
        <f t="shared" si="18"/>
        <v xml:space="preserve"> </v>
      </c>
      <c r="J281" s="70" t="str">
        <f t="shared" si="5"/>
        <v xml:space="preserve"> </v>
      </c>
      <c r="K281" s="61"/>
      <c r="L281" s="61"/>
      <c r="M281" s="64"/>
      <c r="N281" s="20"/>
      <c r="O281" s="1"/>
    </row>
    <row r="282" spans="1:15" ht="12.75" customHeight="1" x14ac:dyDescent="0.2">
      <c r="A282" s="21"/>
      <c r="B282" s="21" t="str">
        <f t="shared" si="0"/>
        <v xml:space="preserve"> </v>
      </c>
      <c r="C282" s="21">
        <f t="shared" si="1"/>
        <v>0</v>
      </c>
      <c r="D282" s="8"/>
      <c r="E282" s="61">
        <v>281</v>
      </c>
      <c r="F282" s="60"/>
      <c r="G282" s="62" t="str">
        <f t="shared" si="16"/>
        <v xml:space="preserve"> </v>
      </c>
      <c r="H282" s="62" t="str">
        <f t="shared" si="17"/>
        <v xml:space="preserve"> </v>
      </c>
      <c r="I282" s="61" t="str">
        <f t="shared" si="18"/>
        <v xml:space="preserve"> </v>
      </c>
      <c r="J282" s="70" t="str">
        <f t="shared" si="5"/>
        <v xml:space="preserve"> </v>
      </c>
      <c r="K282" s="61"/>
      <c r="L282" s="61"/>
      <c r="M282" s="64"/>
      <c r="N282" s="20"/>
      <c r="O282" s="1"/>
    </row>
    <row r="283" spans="1:15" ht="12.75" customHeight="1" x14ac:dyDescent="0.2">
      <c r="A283" s="21"/>
      <c r="B283" s="21" t="str">
        <f t="shared" si="0"/>
        <v xml:space="preserve"> </v>
      </c>
      <c r="C283" s="21">
        <f t="shared" si="1"/>
        <v>0</v>
      </c>
      <c r="D283" s="8"/>
      <c r="E283" s="61">
        <v>282</v>
      </c>
      <c r="F283" s="60"/>
      <c r="G283" s="62" t="str">
        <f t="shared" si="16"/>
        <v xml:space="preserve"> </v>
      </c>
      <c r="H283" s="62" t="str">
        <f t="shared" si="17"/>
        <v xml:space="preserve"> </v>
      </c>
      <c r="I283" s="61" t="str">
        <f t="shared" si="18"/>
        <v xml:space="preserve"> </v>
      </c>
      <c r="J283" s="70" t="str">
        <f t="shared" si="5"/>
        <v xml:space="preserve"> </v>
      </c>
      <c r="K283" s="61"/>
      <c r="L283" s="61"/>
      <c r="M283" s="64"/>
      <c r="N283" s="20"/>
      <c r="O283" s="1"/>
    </row>
    <row r="284" spans="1:15" ht="12.75" customHeight="1" x14ac:dyDescent="0.2">
      <c r="A284" s="21"/>
      <c r="B284" s="21" t="str">
        <f t="shared" si="0"/>
        <v xml:space="preserve"> </v>
      </c>
      <c r="C284" s="21">
        <f t="shared" si="1"/>
        <v>0</v>
      </c>
      <c r="D284" s="8"/>
      <c r="E284" s="61">
        <v>283</v>
      </c>
      <c r="F284" s="60"/>
      <c r="G284" s="62" t="str">
        <f t="shared" si="16"/>
        <v xml:space="preserve"> </v>
      </c>
      <c r="H284" s="62" t="str">
        <f t="shared" si="17"/>
        <v xml:space="preserve"> </v>
      </c>
      <c r="I284" s="61" t="str">
        <f t="shared" si="18"/>
        <v xml:space="preserve"> </v>
      </c>
      <c r="J284" s="70" t="str">
        <f t="shared" si="5"/>
        <v xml:space="preserve"> </v>
      </c>
      <c r="K284" s="61"/>
      <c r="L284" s="61"/>
      <c r="M284" s="64"/>
      <c r="N284" s="20"/>
      <c r="O284" s="1"/>
    </row>
    <row r="285" spans="1:15" ht="12.75" customHeight="1" x14ac:dyDescent="0.2">
      <c r="A285" s="21"/>
      <c r="B285" s="21" t="str">
        <f t="shared" si="0"/>
        <v xml:space="preserve"> </v>
      </c>
      <c r="C285" s="21">
        <f t="shared" si="1"/>
        <v>0</v>
      </c>
      <c r="D285" s="8"/>
      <c r="E285" s="61">
        <v>284</v>
      </c>
      <c r="F285" s="60"/>
      <c r="G285" s="62" t="str">
        <f t="shared" si="16"/>
        <v xml:space="preserve"> </v>
      </c>
      <c r="H285" s="62" t="str">
        <f t="shared" si="17"/>
        <v xml:space="preserve"> </v>
      </c>
      <c r="I285" s="61" t="str">
        <f t="shared" si="18"/>
        <v xml:space="preserve"> </v>
      </c>
      <c r="J285" s="70" t="str">
        <f t="shared" si="5"/>
        <v xml:space="preserve"> </v>
      </c>
      <c r="K285" s="61"/>
      <c r="L285" s="61"/>
      <c r="M285" s="64"/>
      <c r="N285" s="20"/>
      <c r="O285" s="1"/>
    </row>
    <row r="286" spans="1:15" ht="12.75" customHeight="1" x14ac:dyDescent="0.2">
      <c r="A286" s="21"/>
      <c r="B286" s="21" t="str">
        <f t="shared" si="0"/>
        <v xml:space="preserve"> </v>
      </c>
      <c r="C286" s="21">
        <f t="shared" si="1"/>
        <v>0</v>
      </c>
      <c r="D286" s="8"/>
      <c r="E286" s="61">
        <v>285</v>
      </c>
      <c r="F286" s="60"/>
      <c r="G286" s="62" t="str">
        <f t="shared" si="16"/>
        <v xml:space="preserve"> </v>
      </c>
      <c r="H286" s="62" t="str">
        <f t="shared" si="17"/>
        <v xml:space="preserve"> </v>
      </c>
      <c r="I286" s="61" t="str">
        <f t="shared" si="18"/>
        <v xml:space="preserve"> </v>
      </c>
      <c r="J286" s="70" t="str">
        <f t="shared" si="5"/>
        <v xml:space="preserve"> </v>
      </c>
      <c r="K286" s="61"/>
      <c r="L286" s="61"/>
      <c r="M286" s="64"/>
      <c r="N286" s="20"/>
      <c r="O286" s="1"/>
    </row>
    <row r="287" spans="1:15" ht="12.75" customHeight="1" x14ac:dyDescent="0.2">
      <c r="A287" s="21"/>
      <c r="B287" s="21" t="str">
        <f t="shared" si="0"/>
        <v xml:space="preserve"> </v>
      </c>
      <c r="C287" s="21">
        <f t="shared" si="1"/>
        <v>0</v>
      </c>
      <c r="D287" s="8"/>
      <c r="E287" s="61">
        <v>286</v>
      </c>
      <c r="F287" s="60"/>
      <c r="G287" s="62" t="str">
        <f t="shared" si="16"/>
        <v xml:space="preserve"> </v>
      </c>
      <c r="H287" s="62" t="str">
        <f t="shared" si="17"/>
        <v xml:space="preserve"> </v>
      </c>
      <c r="I287" s="61" t="str">
        <f t="shared" si="18"/>
        <v xml:space="preserve"> </v>
      </c>
      <c r="J287" s="70" t="str">
        <f t="shared" si="5"/>
        <v xml:space="preserve"> </v>
      </c>
      <c r="K287" s="61"/>
      <c r="L287" s="61"/>
      <c r="M287" s="64"/>
      <c r="N287" s="20"/>
      <c r="O287" s="1"/>
    </row>
    <row r="288" spans="1:15" ht="12.75" customHeight="1" x14ac:dyDescent="0.2">
      <c r="A288" s="21"/>
      <c r="B288" s="21" t="str">
        <f t="shared" si="0"/>
        <v xml:space="preserve"> </v>
      </c>
      <c r="C288" s="21">
        <f t="shared" si="1"/>
        <v>0</v>
      </c>
      <c r="D288" s="8"/>
      <c r="E288" s="61">
        <v>287</v>
      </c>
      <c r="F288" s="60"/>
      <c r="G288" s="62" t="str">
        <f t="shared" si="16"/>
        <v xml:space="preserve"> </v>
      </c>
      <c r="H288" s="62" t="str">
        <f t="shared" si="17"/>
        <v xml:space="preserve"> </v>
      </c>
      <c r="I288" s="61" t="str">
        <f t="shared" si="18"/>
        <v xml:space="preserve"> </v>
      </c>
      <c r="J288" s="70" t="str">
        <f t="shared" si="5"/>
        <v xml:space="preserve"> </v>
      </c>
      <c r="K288" s="61"/>
      <c r="L288" s="61"/>
      <c r="M288" s="64"/>
      <c r="N288" s="20"/>
      <c r="O288" s="1"/>
    </row>
    <row r="289" spans="1:15" ht="12.75" customHeight="1" x14ac:dyDescent="0.2">
      <c r="A289" s="21"/>
      <c r="B289" s="21" t="str">
        <f t="shared" si="0"/>
        <v xml:space="preserve"> </v>
      </c>
      <c r="C289" s="21">
        <f t="shared" si="1"/>
        <v>0</v>
      </c>
      <c r="D289" s="8"/>
      <c r="E289" s="61">
        <v>288</v>
      </c>
      <c r="F289" s="60"/>
      <c r="G289" s="62" t="str">
        <f t="shared" si="16"/>
        <v xml:space="preserve"> </v>
      </c>
      <c r="H289" s="62" t="str">
        <f t="shared" si="17"/>
        <v xml:space="preserve"> </v>
      </c>
      <c r="I289" s="61" t="str">
        <f t="shared" si="18"/>
        <v xml:space="preserve"> </v>
      </c>
      <c r="J289" s="70" t="str">
        <f t="shared" si="5"/>
        <v xml:space="preserve"> </v>
      </c>
      <c r="K289" s="61"/>
      <c r="L289" s="61"/>
      <c r="M289" s="64"/>
      <c r="N289" s="20"/>
      <c r="O289" s="1"/>
    </row>
    <row r="290" spans="1:15" ht="12.75" customHeight="1" x14ac:dyDescent="0.2">
      <c r="A290" s="21"/>
      <c r="B290" s="21" t="str">
        <f t="shared" si="0"/>
        <v xml:space="preserve"> </v>
      </c>
      <c r="C290" s="21">
        <f t="shared" si="1"/>
        <v>0</v>
      </c>
      <c r="D290" s="8"/>
      <c r="E290" s="61">
        <v>289</v>
      </c>
      <c r="F290" s="60"/>
      <c r="G290" s="62" t="str">
        <f t="shared" si="16"/>
        <v xml:space="preserve"> </v>
      </c>
      <c r="H290" s="62" t="str">
        <f t="shared" si="17"/>
        <v xml:space="preserve"> </v>
      </c>
      <c r="I290" s="61" t="str">
        <f t="shared" si="18"/>
        <v xml:space="preserve"> </v>
      </c>
      <c r="J290" s="70" t="str">
        <f t="shared" si="5"/>
        <v xml:space="preserve"> </v>
      </c>
      <c r="K290" s="61"/>
      <c r="L290" s="61"/>
      <c r="M290" s="64"/>
      <c r="N290" s="20"/>
      <c r="O290" s="1"/>
    </row>
    <row r="291" spans="1:15" ht="12.75" customHeight="1" x14ac:dyDescent="0.2">
      <c r="A291" s="21"/>
      <c r="B291" s="21" t="str">
        <f t="shared" si="0"/>
        <v xml:space="preserve"> </v>
      </c>
      <c r="C291" s="21">
        <f t="shared" si="1"/>
        <v>0</v>
      </c>
      <c r="D291" s="8"/>
      <c r="E291" s="61">
        <v>290</v>
      </c>
      <c r="F291" s="60"/>
      <c r="G291" s="62" t="str">
        <f t="shared" si="16"/>
        <v xml:space="preserve"> </v>
      </c>
      <c r="H291" s="62" t="str">
        <f t="shared" si="17"/>
        <v xml:space="preserve"> </v>
      </c>
      <c r="I291" s="61" t="str">
        <f t="shared" si="18"/>
        <v xml:space="preserve"> </v>
      </c>
      <c r="J291" s="70" t="str">
        <f t="shared" si="5"/>
        <v xml:space="preserve"> </v>
      </c>
      <c r="K291" s="61"/>
      <c r="L291" s="61"/>
      <c r="M291" s="64"/>
      <c r="N291" s="20"/>
      <c r="O291" s="1"/>
    </row>
    <row r="292" spans="1:15" ht="12.75" customHeight="1" x14ac:dyDescent="0.2">
      <c r="A292" s="21"/>
      <c r="B292" s="21" t="str">
        <f t="shared" si="0"/>
        <v xml:space="preserve"> </v>
      </c>
      <c r="C292" s="21">
        <f t="shared" si="1"/>
        <v>0</v>
      </c>
      <c r="D292" s="8"/>
      <c r="E292" s="61">
        <v>291</v>
      </c>
      <c r="F292" s="60"/>
      <c r="G292" s="62" t="str">
        <f t="shared" si="16"/>
        <v xml:space="preserve"> </v>
      </c>
      <c r="H292" s="62" t="str">
        <f t="shared" si="17"/>
        <v xml:space="preserve"> </v>
      </c>
      <c r="I292" s="61" t="str">
        <f t="shared" si="18"/>
        <v xml:space="preserve"> </v>
      </c>
      <c r="J292" s="70" t="str">
        <f t="shared" si="5"/>
        <v xml:space="preserve"> </v>
      </c>
      <c r="K292" s="61"/>
      <c r="L292" s="61"/>
      <c r="M292" s="64"/>
      <c r="N292" s="20"/>
      <c r="O292" s="1"/>
    </row>
    <row r="293" spans="1:15" ht="12.75" customHeight="1" x14ac:dyDescent="0.2">
      <c r="A293" s="21"/>
      <c r="B293" s="21" t="str">
        <f t="shared" si="0"/>
        <v xml:space="preserve"> </v>
      </c>
      <c r="C293" s="21">
        <f t="shared" si="1"/>
        <v>0</v>
      </c>
      <c r="D293" s="8"/>
      <c r="E293" s="61">
        <v>292</v>
      </c>
      <c r="F293" s="60"/>
      <c r="G293" s="62" t="str">
        <f t="shared" si="16"/>
        <v xml:space="preserve"> </v>
      </c>
      <c r="H293" s="62" t="str">
        <f t="shared" si="17"/>
        <v xml:space="preserve"> </v>
      </c>
      <c r="I293" s="61" t="str">
        <f t="shared" si="18"/>
        <v xml:space="preserve"> </v>
      </c>
      <c r="J293" s="70" t="str">
        <f t="shared" si="5"/>
        <v xml:space="preserve"> </v>
      </c>
      <c r="K293" s="61"/>
      <c r="L293" s="61"/>
      <c r="M293" s="64"/>
      <c r="N293" s="20"/>
      <c r="O293" s="1"/>
    </row>
    <row r="294" spans="1:15" ht="12.75" customHeight="1" x14ac:dyDescent="0.2">
      <c r="A294" s="21"/>
      <c r="B294" s="21" t="str">
        <f t="shared" si="0"/>
        <v xml:space="preserve"> </v>
      </c>
      <c r="C294" s="21">
        <f t="shared" si="1"/>
        <v>0</v>
      </c>
      <c r="D294" s="8"/>
      <c r="E294" s="61">
        <v>293</v>
      </c>
      <c r="F294" s="60"/>
      <c r="G294" s="62" t="str">
        <f t="shared" si="16"/>
        <v xml:space="preserve"> </v>
      </c>
      <c r="H294" s="62" t="str">
        <f t="shared" si="17"/>
        <v xml:space="preserve"> </v>
      </c>
      <c r="I294" s="61" t="str">
        <f t="shared" si="18"/>
        <v xml:space="preserve"> </v>
      </c>
      <c r="J294" s="70" t="str">
        <f t="shared" si="5"/>
        <v xml:space="preserve"> </v>
      </c>
      <c r="K294" s="61"/>
      <c r="L294" s="61"/>
      <c r="M294" s="64"/>
      <c r="N294" s="20"/>
      <c r="O294" s="1"/>
    </row>
    <row r="295" spans="1:15" ht="12.75" customHeight="1" x14ac:dyDescent="0.2">
      <c r="A295" s="21"/>
      <c r="B295" s="21" t="str">
        <f t="shared" si="0"/>
        <v xml:space="preserve"> </v>
      </c>
      <c r="C295" s="21">
        <f t="shared" si="1"/>
        <v>0</v>
      </c>
      <c r="D295" s="8"/>
      <c r="E295" s="61">
        <v>294</v>
      </c>
      <c r="F295" s="60"/>
      <c r="G295" s="62" t="str">
        <f t="shared" si="16"/>
        <v xml:space="preserve"> </v>
      </c>
      <c r="H295" s="62" t="str">
        <f t="shared" si="17"/>
        <v xml:space="preserve"> </v>
      </c>
      <c r="I295" s="61" t="str">
        <f t="shared" si="18"/>
        <v xml:space="preserve"> </v>
      </c>
      <c r="J295" s="70" t="str">
        <f t="shared" si="5"/>
        <v xml:space="preserve"> </v>
      </c>
      <c r="K295" s="61"/>
      <c r="L295" s="61"/>
      <c r="M295" s="64"/>
      <c r="N295" s="20"/>
      <c r="O295" s="1"/>
    </row>
    <row r="296" spans="1:15" ht="12.75" customHeight="1" x14ac:dyDescent="0.2">
      <c r="A296" s="21"/>
      <c r="B296" s="21" t="str">
        <f t="shared" si="0"/>
        <v xml:space="preserve"> </v>
      </c>
      <c r="C296" s="21">
        <f t="shared" si="1"/>
        <v>0</v>
      </c>
      <c r="D296" s="8"/>
      <c r="E296" s="61">
        <v>295</v>
      </c>
      <c r="F296" s="60"/>
      <c r="G296" s="62" t="str">
        <f t="shared" si="16"/>
        <v xml:space="preserve"> </v>
      </c>
      <c r="H296" s="62" t="str">
        <f t="shared" si="17"/>
        <v xml:space="preserve"> </v>
      </c>
      <c r="I296" s="61" t="str">
        <f t="shared" si="18"/>
        <v xml:space="preserve"> </v>
      </c>
      <c r="J296" s="70" t="str">
        <f t="shared" si="5"/>
        <v xml:space="preserve"> </v>
      </c>
      <c r="K296" s="61"/>
      <c r="L296" s="61"/>
      <c r="M296" s="64"/>
      <c r="N296" s="20"/>
      <c r="O296" s="1"/>
    </row>
    <row r="297" spans="1:15" ht="12.75" customHeight="1" x14ac:dyDescent="0.2">
      <c r="A297" s="21"/>
      <c r="B297" s="21" t="str">
        <f t="shared" si="0"/>
        <v xml:space="preserve"> </v>
      </c>
      <c r="C297" s="21">
        <f t="shared" si="1"/>
        <v>0</v>
      </c>
      <c r="D297" s="8"/>
      <c r="E297" s="61">
        <v>296</v>
      </c>
      <c r="F297" s="60"/>
      <c r="G297" s="62" t="str">
        <f t="shared" si="16"/>
        <v xml:space="preserve"> </v>
      </c>
      <c r="H297" s="62" t="str">
        <f t="shared" si="17"/>
        <v xml:space="preserve"> </v>
      </c>
      <c r="I297" s="61" t="str">
        <f t="shared" si="18"/>
        <v xml:space="preserve"> </v>
      </c>
      <c r="J297" s="70" t="str">
        <f t="shared" si="5"/>
        <v xml:space="preserve"> </v>
      </c>
      <c r="K297" s="61"/>
      <c r="L297" s="61"/>
      <c r="M297" s="64"/>
      <c r="N297" s="20"/>
      <c r="O297" s="1"/>
    </row>
    <row r="298" spans="1:15" ht="12.75" customHeight="1" x14ac:dyDescent="0.2">
      <c r="A298" s="21"/>
      <c r="B298" s="21" t="str">
        <f t="shared" si="0"/>
        <v xml:space="preserve"> </v>
      </c>
      <c r="C298" s="21">
        <f t="shared" si="1"/>
        <v>0</v>
      </c>
      <c r="D298" s="8"/>
      <c r="E298" s="61">
        <v>297</v>
      </c>
      <c r="F298" s="60"/>
      <c r="G298" s="62" t="str">
        <f t="shared" si="16"/>
        <v xml:space="preserve"> </v>
      </c>
      <c r="H298" s="62" t="str">
        <f t="shared" si="17"/>
        <v xml:space="preserve"> </v>
      </c>
      <c r="I298" s="61" t="str">
        <f t="shared" si="18"/>
        <v xml:space="preserve"> </v>
      </c>
      <c r="J298" s="70" t="str">
        <f t="shared" si="5"/>
        <v xml:space="preserve"> </v>
      </c>
      <c r="K298" s="61"/>
      <c r="L298" s="61"/>
      <c r="M298" s="64"/>
      <c r="N298" s="20"/>
      <c r="O298" s="1"/>
    </row>
    <row r="299" spans="1:15" ht="12.75" customHeight="1" x14ac:dyDescent="0.2">
      <c r="A299" s="21"/>
      <c r="B299" s="21" t="str">
        <f t="shared" si="0"/>
        <v xml:space="preserve"> </v>
      </c>
      <c r="C299" s="21">
        <f t="shared" si="1"/>
        <v>0</v>
      </c>
      <c r="D299" s="8"/>
      <c r="E299" s="61">
        <v>298</v>
      </c>
      <c r="F299" s="60"/>
      <c r="G299" s="62" t="str">
        <f t="shared" si="16"/>
        <v xml:space="preserve"> </v>
      </c>
      <c r="H299" s="62" t="str">
        <f t="shared" si="17"/>
        <v xml:space="preserve"> </v>
      </c>
      <c r="I299" s="61" t="str">
        <f t="shared" si="18"/>
        <v xml:space="preserve"> </v>
      </c>
      <c r="J299" s="70" t="str">
        <f t="shared" si="5"/>
        <v xml:space="preserve"> </v>
      </c>
      <c r="K299" s="61"/>
      <c r="L299" s="61"/>
      <c r="M299" s="64"/>
      <c r="N299" s="20"/>
      <c r="O299" s="1"/>
    </row>
    <row r="300" spans="1:15" ht="12.75" customHeight="1" x14ac:dyDescent="0.2">
      <c r="A300" s="21"/>
      <c r="B300" s="21" t="str">
        <f t="shared" si="0"/>
        <v xml:space="preserve"> </v>
      </c>
      <c r="C300" s="21">
        <f t="shared" si="1"/>
        <v>0</v>
      </c>
      <c r="D300" s="8"/>
      <c r="E300" s="61">
        <v>299</v>
      </c>
      <c r="F300" s="60"/>
      <c r="G300" s="62" t="str">
        <f t="shared" si="16"/>
        <v xml:space="preserve"> </v>
      </c>
      <c r="H300" s="62" t="str">
        <f t="shared" si="17"/>
        <v xml:space="preserve"> </v>
      </c>
      <c r="I300" s="61" t="str">
        <f t="shared" si="18"/>
        <v xml:space="preserve"> </v>
      </c>
      <c r="J300" s="70" t="str">
        <f t="shared" si="5"/>
        <v xml:space="preserve"> </v>
      </c>
      <c r="K300" s="61"/>
      <c r="L300" s="61"/>
      <c r="M300" s="64"/>
      <c r="N300" s="20"/>
      <c r="O300" s="1"/>
    </row>
    <row r="301" spans="1:15" ht="12.75" customHeight="1" x14ac:dyDescent="0.2">
      <c r="A301" s="21"/>
      <c r="B301" s="21" t="str">
        <f t="shared" si="0"/>
        <v xml:space="preserve"> </v>
      </c>
      <c r="C301" s="21">
        <f t="shared" si="1"/>
        <v>0</v>
      </c>
      <c r="D301" s="8"/>
      <c r="E301" s="61">
        <v>300</v>
      </c>
      <c r="F301" s="60"/>
      <c r="G301" s="62" t="str">
        <f t="shared" si="16"/>
        <v xml:space="preserve"> </v>
      </c>
      <c r="H301" s="62" t="str">
        <f t="shared" si="17"/>
        <v xml:space="preserve"> </v>
      </c>
      <c r="I301" s="61" t="str">
        <f t="shared" si="18"/>
        <v xml:space="preserve"> </v>
      </c>
      <c r="J301" s="70" t="str">
        <f t="shared" si="5"/>
        <v xml:space="preserve"> </v>
      </c>
      <c r="K301" s="61"/>
      <c r="L301" s="61"/>
      <c r="M301" s="64"/>
      <c r="N301" s="20"/>
      <c r="O301" s="1"/>
    </row>
    <row r="302" spans="1:15" ht="12.75" customHeight="1" x14ac:dyDescent="0.2">
      <c r="A302" s="21"/>
      <c r="B302" s="21" t="str">
        <f t="shared" si="0"/>
        <v xml:space="preserve"> </v>
      </c>
      <c r="C302" s="21">
        <f t="shared" si="1"/>
        <v>0</v>
      </c>
      <c r="D302" s="8"/>
      <c r="E302" s="61">
        <v>301</v>
      </c>
      <c r="F302" s="60"/>
      <c r="G302" s="62" t="str">
        <f t="shared" si="16"/>
        <v xml:space="preserve"> </v>
      </c>
      <c r="H302" s="62" t="str">
        <f t="shared" si="17"/>
        <v xml:space="preserve"> </v>
      </c>
      <c r="I302" s="61" t="str">
        <f t="shared" si="18"/>
        <v xml:space="preserve"> </v>
      </c>
      <c r="J302" s="70" t="str">
        <f t="shared" si="5"/>
        <v xml:space="preserve"> </v>
      </c>
      <c r="K302" s="61"/>
      <c r="L302" s="61"/>
      <c r="M302" s="64"/>
      <c r="N302" s="20"/>
      <c r="O302" s="1"/>
    </row>
    <row r="303" spans="1:15" ht="12.75" customHeight="1" x14ac:dyDescent="0.2">
      <c r="A303" s="21"/>
      <c r="B303" s="21" t="str">
        <f t="shared" si="0"/>
        <v xml:space="preserve"> </v>
      </c>
      <c r="C303" s="21">
        <f t="shared" si="1"/>
        <v>0</v>
      </c>
      <c r="D303" s="8"/>
      <c r="E303" s="61">
        <v>302</v>
      </c>
      <c r="F303" s="60"/>
      <c r="G303" s="62" t="str">
        <f t="shared" si="16"/>
        <v xml:space="preserve"> </v>
      </c>
      <c r="H303" s="62" t="str">
        <f t="shared" si="17"/>
        <v xml:space="preserve"> </v>
      </c>
      <c r="I303" s="61" t="str">
        <f t="shared" si="18"/>
        <v xml:space="preserve"> </v>
      </c>
      <c r="J303" s="70" t="str">
        <f t="shared" si="5"/>
        <v xml:space="preserve"> </v>
      </c>
      <c r="K303" s="61"/>
      <c r="L303" s="61"/>
      <c r="M303" s="64"/>
      <c r="N303" s="20"/>
      <c r="O303" s="1"/>
    </row>
    <row r="304" spans="1:15" ht="12.75" customHeight="1" x14ac:dyDescent="0.2">
      <c r="A304" s="21"/>
      <c r="B304" s="21" t="str">
        <f t="shared" si="0"/>
        <v xml:space="preserve"> </v>
      </c>
      <c r="C304" s="21">
        <f t="shared" si="1"/>
        <v>0</v>
      </c>
      <c r="D304" s="8"/>
      <c r="E304" s="61">
        <v>303</v>
      </c>
      <c r="F304" s="60"/>
      <c r="G304" s="62" t="str">
        <f t="shared" si="16"/>
        <v xml:space="preserve"> </v>
      </c>
      <c r="H304" s="62" t="str">
        <f t="shared" si="17"/>
        <v xml:space="preserve"> </v>
      </c>
      <c r="I304" s="61" t="str">
        <f t="shared" si="18"/>
        <v xml:space="preserve"> </v>
      </c>
      <c r="J304" s="70" t="str">
        <f t="shared" si="5"/>
        <v xml:space="preserve"> </v>
      </c>
      <c r="K304" s="61"/>
      <c r="L304" s="61"/>
      <c r="M304" s="64"/>
      <c r="N304" s="20"/>
      <c r="O304" s="1"/>
    </row>
    <row r="305" spans="1:15" ht="12.75" customHeight="1" x14ac:dyDescent="0.2">
      <c r="A305" s="21"/>
      <c r="B305" s="21" t="str">
        <f t="shared" si="0"/>
        <v xml:space="preserve"> </v>
      </c>
      <c r="C305" s="21">
        <f t="shared" si="1"/>
        <v>0</v>
      </c>
      <c r="D305" s="8"/>
      <c r="E305" s="61">
        <v>304</v>
      </c>
      <c r="F305" s="60"/>
      <c r="G305" s="62" t="str">
        <f t="shared" si="16"/>
        <v xml:space="preserve"> </v>
      </c>
      <c r="H305" s="62" t="str">
        <f t="shared" si="17"/>
        <v xml:space="preserve"> </v>
      </c>
      <c r="I305" s="61" t="str">
        <f t="shared" si="18"/>
        <v xml:space="preserve"> </v>
      </c>
      <c r="J305" s="70" t="str">
        <f t="shared" si="5"/>
        <v xml:space="preserve"> </v>
      </c>
      <c r="K305" s="61"/>
      <c r="L305" s="61"/>
      <c r="M305" s="64"/>
      <c r="N305" s="20"/>
      <c r="O305" s="1"/>
    </row>
    <row r="306" spans="1:15" ht="12.75" customHeight="1" x14ac:dyDescent="0.2">
      <c r="A306" s="21"/>
      <c r="B306" s="21" t="str">
        <f t="shared" si="0"/>
        <v xml:space="preserve"> </v>
      </c>
      <c r="C306" s="21">
        <f t="shared" si="1"/>
        <v>0</v>
      </c>
      <c r="D306" s="8"/>
      <c r="E306" s="61">
        <v>305</v>
      </c>
      <c r="F306" s="60"/>
      <c r="G306" s="62" t="str">
        <f t="shared" si="16"/>
        <v xml:space="preserve"> </v>
      </c>
      <c r="H306" s="62" t="str">
        <f t="shared" si="17"/>
        <v xml:space="preserve"> </v>
      </c>
      <c r="I306" s="61" t="str">
        <f t="shared" si="18"/>
        <v xml:space="preserve"> </v>
      </c>
      <c r="J306" s="70" t="str">
        <f t="shared" si="5"/>
        <v xml:space="preserve"> </v>
      </c>
      <c r="K306" s="61"/>
      <c r="L306" s="61"/>
      <c r="M306" s="64"/>
      <c r="N306" s="20"/>
      <c r="O306" s="1"/>
    </row>
    <row r="307" spans="1:15" ht="12.75" customHeight="1" x14ac:dyDescent="0.2">
      <c r="A307" s="21"/>
      <c r="B307" s="21" t="str">
        <f t="shared" si="0"/>
        <v xml:space="preserve"> </v>
      </c>
      <c r="C307" s="21">
        <f t="shared" si="1"/>
        <v>0</v>
      </c>
      <c r="D307" s="8"/>
      <c r="E307" s="61">
        <v>306</v>
      </c>
      <c r="F307" s="60"/>
      <c r="G307" s="62" t="str">
        <f t="shared" si="16"/>
        <v xml:space="preserve"> </v>
      </c>
      <c r="H307" s="62" t="str">
        <f t="shared" si="17"/>
        <v xml:space="preserve"> </v>
      </c>
      <c r="I307" s="61" t="str">
        <f t="shared" si="18"/>
        <v xml:space="preserve"> </v>
      </c>
      <c r="J307" s="70" t="str">
        <f t="shared" si="5"/>
        <v xml:space="preserve"> </v>
      </c>
      <c r="K307" s="61"/>
      <c r="L307" s="61"/>
      <c r="M307" s="64"/>
      <c r="N307" s="20"/>
      <c r="O307" s="1"/>
    </row>
    <row r="308" spans="1:15" ht="12.75" customHeight="1" x14ac:dyDescent="0.2">
      <c r="A308" s="21"/>
      <c r="B308" s="21" t="str">
        <f t="shared" si="0"/>
        <v xml:space="preserve"> </v>
      </c>
      <c r="C308" s="21">
        <f t="shared" si="1"/>
        <v>0</v>
      </c>
      <c r="D308" s="8"/>
      <c r="E308" s="61">
        <v>307</v>
      </c>
      <c r="F308" s="60"/>
      <c r="G308" s="62" t="str">
        <f t="shared" si="16"/>
        <v xml:space="preserve"> </v>
      </c>
      <c r="H308" s="62" t="str">
        <f t="shared" si="17"/>
        <v xml:space="preserve"> </v>
      </c>
      <c r="I308" s="61" t="str">
        <f t="shared" si="18"/>
        <v xml:space="preserve"> </v>
      </c>
      <c r="J308" s="70" t="str">
        <f t="shared" si="5"/>
        <v xml:space="preserve"> </v>
      </c>
      <c r="K308" s="61"/>
      <c r="L308" s="61"/>
      <c r="M308" s="64"/>
      <c r="N308" s="20"/>
      <c r="O308" s="1"/>
    </row>
    <row r="309" spans="1:15" ht="12.75" customHeight="1" x14ac:dyDescent="0.2">
      <c r="A309" s="21"/>
      <c r="B309" s="21" t="str">
        <f t="shared" si="0"/>
        <v xml:space="preserve"> </v>
      </c>
      <c r="C309" s="21">
        <f t="shared" si="1"/>
        <v>0</v>
      </c>
      <c r="D309" s="8"/>
      <c r="E309" s="61">
        <v>308</v>
      </c>
      <c r="F309" s="60"/>
      <c r="G309" s="62" t="str">
        <f t="shared" si="16"/>
        <v xml:space="preserve"> </v>
      </c>
      <c r="H309" s="62" t="str">
        <f t="shared" si="17"/>
        <v xml:space="preserve"> </v>
      </c>
      <c r="I309" s="61" t="str">
        <f t="shared" si="18"/>
        <v xml:space="preserve"> </v>
      </c>
      <c r="J309" s="70" t="str">
        <f t="shared" si="5"/>
        <v xml:space="preserve"> </v>
      </c>
      <c r="K309" s="61"/>
      <c r="L309" s="61"/>
      <c r="M309" s="64"/>
      <c r="N309" s="20"/>
      <c r="O309" s="1"/>
    </row>
    <row r="310" spans="1:15" ht="12.75" customHeight="1" x14ac:dyDescent="0.2">
      <c r="A310" s="21"/>
      <c r="B310" s="21" t="str">
        <f t="shared" si="0"/>
        <v xml:space="preserve"> </v>
      </c>
      <c r="C310" s="21">
        <f t="shared" si="1"/>
        <v>0</v>
      </c>
      <c r="D310" s="8"/>
      <c r="E310" s="61">
        <v>309</v>
      </c>
      <c r="F310" s="60"/>
      <c r="G310" s="62" t="str">
        <f t="shared" si="16"/>
        <v xml:space="preserve"> </v>
      </c>
      <c r="H310" s="62" t="str">
        <f t="shared" si="17"/>
        <v xml:space="preserve"> </v>
      </c>
      <c r="I310" s="61" t="str">
        <f t="shared" si="18"/>
        <v xml:space="preserve"> </v>
      </c>
      <c r="J310" s="70" t="str">
        <f t="shared" si="5"/>
        <v xml:space="preserve"> </v>
      </c>
      <c r="K310" s="61"/>
      <c r="L310" s="61"/>
      <c r="M310" s="64"/>
      <c r="N310" s="20"/>
      <c r="O310" s="1"/>
    </row>
    <row r="311" spans="1:15" ht="12.75" customHeight="1" x14ac:dyDescent="0.2">
      <c r="A311" s="21"/>
      <c r="B311" s="21" t="str">
        <f t="shared" si="0"/>
        <v xml:space="preserve"> </v>
      </c>
      <c r="C311" s="21">
        <f t="shared" si="1"/>
        <v>0</v>
      </c>
      <c r="D311" s="8"/>
      <c r="E311" s="61">
        <v>310</v>
      </c>
      <c r="G311" s="62" t="str">
        <f t="shared" si="16"/>
        <v xml:space="preserve"> </v>
      </c>
      <c r="H311" s="62" t="str">
        <f t="shared" si="17"/>
        <v xml:space="preserve"> </v>
      </c>
      <c r="I311" s="61" t="str">
        <f t="shared" si="18"/>
        <v xml:space="preserve"> </v>
      </c>
      <c r="J311" s="70" t="str">
        <f t="shared" si="5"/>
        <v xml:space="preserve"> </v>
      </c>
      <c r="K311" s="61"/>
      <c r="L311" s="61"/>
      <c r="M311" s="64"/>
      <c r="N311" s="20"/>
      <c r="O311" s="1"/>
    </row>
    <row r="312" spans="1:15" ht="12.75" customHeight="1" x14ac:dyDescent="0.2">
      <c r="A312" s="21"/>
      <c r="B312" s="21" t="str">
        <f t="shared" si="0"/>
        <v xml:space="preserve"> </v>
      </c>
      <c r="C312" s="21">
        <f t="shared" si="1"/>
        <v>0</v>
      </c>
      <c r="D312" s="8"/>
      <c r="E312" s="61">
        <v>311</v>
      </c>
      <c r="G312" s="62" t="str">
        <f t="shared" si="16"/>
        <v xml:space="preserve"> </v>
      </c>
      <c r="H312" s="62" t="str">
        <f t="shared" si="17"/>
        <v xml:space="preserve"> </v>
      </c>
      <c r="I312" s="61" t="str">
        <f t="shared" si="18"/>
        <v xml:space="preserve"> </v>
      </c>
      <c r="J312" s="70" t="str">
        <f t="shared" si="5"/>
        <v xml:space="preserve"> </v>
      </c>
      <c r="K312" s="61"/>
      <c r="L312" s="61"/>
      <c r="M312" s="64"/>
      <c r="N312" s="20"/>
      <c r="O312" s="1"/>
    </row>
    <row r="313" spans="1:15" ht="12.75" customHeight="1" x14ac:dyDescent="0.2">
      <c r="B313" t="str">
        <f t="shared" si="0"/>
        <v xml:space="preserve"> </v>
      </c>
    </row>
    <row r="314" spans="1:15" ht="12.75" hidden="1" customHeight="1" x14ac:dyDescent="0.2"/>
    <row r="315" spans="1:15" ht="12.75" customHeight="1" x14ac:dyDescent="0.2"/>
    <row r="316" spans="1:15" ht="12.75" customHeight="1" x14ac:dyDescent="0.2"/>
    <row r="317" spans="1:15" ht="12.75" customHeight="1" x14ac:dyDescent="0.2"/>
    <row r="318" spans="1:15" ht="12.75" customHeight="1" x14ac:dyDescent="0.2"/>
    <row r="319" spans="1:15" ht="12.75" customHeight="1" x14ac:dyDescent="0.2"/>
    <row r="320" spans="1:15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autoFilter ref="A1:M313"/>
  <pageMargins left="0.7" right="0.7" top="0.75" bottom="0.75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00"/>
  <sheetViews>
    <sheetView workbookViewId="0">
      <pane ySplit="1" topLeftCell="A2" activePane="bottomLeft" state="frozen"/>
      <selection pane="bottomLeft" activeCell="B3" sqref="B3"/>
    </sheetView>
  </sheetViews>
  <sheetFormatPr defaultColWidth="14.42578125" defaultRowHeight="15" customHeight="1" x14ac:dyDescent="0.2"/>
  <cols>
    <col min="1" max="1" width="6.85546875" customWidth="1"/>
    <col min="2" max="2" width="7.5703125" customWidth="1"/>
    <col min="3" max="3" width="6.85546875" customWidth="1"/>
    <col min="4" max="4" width="11.28515625" customWidth="1"/>
    <col min="5" max="5" width="27.140625" customWidth="1"/>
    <col min="6" max="6" width="12.7109375" customWidth="1"/>
    <col min="7" max="7" width="32.140625" customWidth="1"/>
    <col min="8" max="12" width="10.5703125" hidden="1" customWidth="1"/>
    <col min="13" max="14" width="9.42578125" hidden="1" customWidth="1"/>
  </cols>
  <sheetData>
    <row r="1" spans="1:14" ht="12.75" customHeight="1" x14ac:dyDescent="0.2">
      <c r="A1" s="73" t="s">
        <v>5</v>
      </c>
      <c r="B1" s="74" t="s">
        <v>34</v>
      </c>
      <c r="C1" s="74" t="s">
        <v>9</v>
      </c>
      <c r="D1" s="74" t="s">
        <v>0</v>
      </c>
      <c r="E1" s="73" t="s">
        <v>11</v>
      </c>
      <c r="F1" s="75" t="s">
        <v>12</v>
      </c>
      <c r="G1" s="73" t="s">
        <v>14</v>
      </c>
      <c r="H1" s="76" t="s">
        <v>35</v>
      </c>
      <c r="I1" s="76" t="s">
        <v>36</v>
      </c>
      <c r="J1" s="77" t="s">
        <v>37</v>
      </c>
      <c r="K1" s="77" t="s">
        <v>38</v>
      </c>
      <c r="L1" s="78" t="s">
        <v>39</v>
      </c>
      <c r="M1" s="79" t="s">
        <v>40</v>
      </c>
      <c r="N1" s="80" t="s">
        <v>41</v>
      </c>
    </row>
    <row r="2" spans="1:14" ht="12.75" customHeight="1" x14ac:dyDescent="0.2">
      <c r="A2" s="19">
        <v>1</v>
      </c>
      <c r="B2" s="81">
        <v>92</v>
      </c>
      <c r="C2" s="82" t="s">
        <v>42</v>
      </c>
      <c r="D2" s="82" t="s">
        <v>43</v>
      </c>
      <c r="E2" s="22" t="s">
        <v>44</v>
      </c>
      <c r="F2" s="24">
        <v>28640</v>
      </c>
      <c r="G2" s="22" t="s">
        <v>45</v>
      </c>
      <c r="H2" s="21"/>
      <c r="I2" s="21"/>
      <c r="J2" s="78"/>
      <c r="K2" s="78"/>
      <c r="L2" s="78"/>
      <c r="M2" s="21"/>
      <c r="N2" s="21"/>
    </row>
    <row r="3" spans="1:14" ht="12.75" customHeight="1" x14ac:dyDescent="0.2">
      <c r="A3" s="19">
        <v>2</v>
      </c>
      <c r="B3" s="21"/>
      <c r="C3" s="83" t="s">
        <v>42</v>
      </c>
      <c r="D3" s="83" t="s">
        <v>46</v>
      </c>
      <c r="E3" s="22" t="s">
        <v>47</v>
      </c>
      <c r="F3" s="24">
        <v>29328</v>
      </c>
      <c r="G3" s="22" t="s">
        <v>48</v>
      </c>
      <c r="H3" s="21"/>
      <c r="I3" s="21"/>
      <c r="J3" s="78"/>
      <c r="K3" s="78"/>
      <c r="L3" s="78"/>
      <c r="M3" s="21"/>
      <c r="N3" s="21"/>
    </row>
    <row r="4" spans="1:14" ht="12.75" customHeight="1" x14ac:dyDescent="0.2">
      <c r="A4" s="19">
        <v>3</v>
      </c>
      <c r="B4" s="81">
        <v>113</v>
      </c>
      <c r="C4" s="83" t="s">
        <v>42</v>
      </c>
      <c r="D4" s="83" t="s">
        <v>43</v>
      </c>
      <c r="E4" s="22" t="s">
        <v>49</v>
      </c>
      <c r="F4" s="24">
        <v>23810</v>
      </c>
      <c r="G4" s="22" t="s">
        <v>50</v>
      </c>
      <c r="H4" s="21"/>
      <c r="I4" s="21"/>
      <c r="J4" s="78"/>
      <c r="K4" s="78"/>
      <c r="L4" s="78"/>
      <c r="M4" s="21"/>
      <c r="N4" s="21"/>
    </row>
    <row r="5" spans="1:14" ht="12.75" customHeight="1" x14ac:dyDescent="0.2">
      <c r="A5" s="19">
        <v>4</v>
      </c>
      <c r="B5" s="81">
        <v>28</v>
      </c>
      <c r="C5" s="83" t="s">
        <v>42</v>
      </c>
      <c r="D5" s="83" t="s">
        <v>46</v>
      </c>
      <c r="E5" s="22" t="s">
        <v>51</v>
      </c>
      <c r="F5" s="24">
        <v>37341</v>
      </c>
      <c r="G5" s="22" t="s">
        <v>52</v>
      </c>
      <c r="H5" s="21"/>
      <c r="I5" s="21"/>
      <c r="J5" s="78"/>
      <c r="K5" s="78"/>
      <c r="L5" s="78"/>
      <c r="M5" s="21"/>
      <c r="N5" s="21"/>
    </row>
    <row r="6" spans="1:14" ht="12.75" customHeight="1" x14ac:dyDescent="0.2">
      <c r="A6" s="19">
        <v>5</v>
      </c>
      <c r="B6" s="81">
        <v>19</v>
      </c>
      <c r="C6" s="83" t="s">
        <v>53</v>
      </c>
      <c r="D6" s="83" t="s">
        <v>46</v>
      </c>
      <c r="E6" s="22" t="s">
        <v>54</v>
      </c>
      <c r="F6" s="24">
        <v>23270</v>
      </c>
      <c r="G6" s="22" t="s">
        <v>55</v>
      </c>
      <c r="H6" s="21"/>
      <c r="I6" s="21"/>
      <c r="J6" s="78"/>
      <c r="K6" s="78"/>
      <c r="L6" s="78"/>
      <c r="M6" s="21"/>
      <c r="N6" s="21"/>
    </row>
    <row r="7" spans="1:14" ht="12.75" customHeight="1" x14ac:dyDescent="0.2">
      <c r="A7" s="19">
        <v>6</v>
      </c>
      <c r="B7" s="81">
        <v>114</v>
      </c>
      <c r="C7" s="83" t="s">
        <v>53</v>
      </c>
      <c r="D7" s="83" t="s">
        <v>43</v>
      </c>
      <c r="E7" s="22" t="s">
        <v>56</v>
      </c>
      <c r="F7" s="24">
        <v>28849</v>
      </c>
      <c r="G7" s="22" t="s">
        <v>57</v>
      </c>
      <c r="H7" s="21"/>
      <c r="I7" s="21"/>
      <c r="J7" s="78"/>
      <c r="K7" s="78"/>
      <c r="L7" s="78"/>
      <c r="M7" s="21"/>
      <c r="N7" s="21"/>
    </row>
    <row r="8" spans="1:14" ht="12.75" customHeight="1" x14ac:dyDescent="0.2">
      <c r="A8" s="19">
        <v>7</v>
      </c>
      <c r="B8" s="81">
        <v>35</v>
      </c>
      <c r="C8" s="83" t="s">
        <v>42</v>
      </c>
      <c r="D8" s="83" t="s">
        <v>46</v>
      </c>
      <c r="E8" s="22" t="s">
        <v>58</v>
      </c>
      <c r="F8" s="24">
        <v>34014</v>
      </c>
      <c r="G8" s="22" t="s">
        <v>59</v>
      </c>
      <c r="H8" s="21"/>
      <c r="I8" s="21"/>
      <c r="J8" s="78"/>
      <c r="K8" s="78"/>
      <c r="L8" s="78"/>
      <c r="M8" s="21"/>
      <c r="N8" s="21"/>
    </row>
    <row r="9" spans="1:14" ht="12.75" customHeight="1" x14ac:dyDescent="0.2">
      <c r="A9" s="19">
        <v>8</v>
      </c>
      <c r="B9" s="81">
        <v>30</v>
      </c>
      <c r="C9" s="83" t="s">
        <v>42</v>
      </c>
      <c r="D9" s="83" t="s">
        <v>46</v>
      </c>
      <c r="E9" s="22" t="s">
        <v>60</v>
      </c>
      <c r="F9" s="24">
        <v>36966</v>
      </c>
      <c r="G9" s="22" t="s">
        <v>61</v>
      </c>
      <c r="H9" s="21"/>
      <c r="I9" s="21"/>
      <c r="J9" s="78"/>
      <c r="K9" s="78"/>
      <c r="L9" s="78"/>
      <c r="M9" s="21"/>
      <c r="N9" s="21"/>
    </row>
    <row r="10" spans="1:14" ht="12.75" customHeight="1" x14ac:dyDescent="0.2">
      <c r="A10" s="19">
        <v>9</v>
      </c>
      <c r="B10" s="81">
        <v>110</v>
      </c>
      <c r="C10" s="83" t="s">
        <v>53</v>
      </c>
      <c r="D10" s="83" t="s">
        <v>43</v>
      </c>
      <c r="E10" s="22" t="s">
        <v>62</v>
      </c>
      <c r="F10" s="24">
        <v>35840</v>
      </c>
      <c r="G10" s="22" t="s">
        <v>63</v>
      </c>
      <c r="H10" s="21"/>
      <c r="I10" s="21"/>
      <c r="J10" s="78"/>
      <c r="K10" s="78"/>
      <c r="L10" s="78"/>
      <c r="M10" s="21"/>
      <c r="N10" s="21"/>
    </row>
    <row r="11" spans="1:14" ht="12.75" customHeight="1" x14ac:dyDescent="0.2">
      <c r="A11" s="19">
        <v>10</v>
      </c>
      <c r="B11" s="81">
        <v>95</v>
      </c>
      <c r="C11" s="83" t="s">
        <v>42</v>
      </c>
      <c r="D11" s="83" t="s">
        <v>43</v>
      </c>
      <c r="E11" s="22" t="s">
        <v>64</v>
      </c>
      <c r="F11" s="24">
        <v>37436</v>
      </c>
      <c r="G11" s="22" t="s">
        <v>52</v>
      </c>
      <c r="H11" s="21"/>
      <c r="I11" s="21"/>
      <c r="J11" s="78"/>
      <c r="K11" s="78"/>
      <c r="L11" s="78"/>
      <c r="M11" s="21"/>
      <c r="N11" s="21"/>
    </row>
    <row r="12" spans="1:14" ht="12.75" customHeight="1" x14ac:dyDescent="0.2">
      <c r="A12" s="19">
        <v>11</v>
      </c>
      <c r="B12" s="21"/>
      <c r="C12" s="83" t="s">
        <v>53</v>
      </c>
      <c r="D12" s="83" t="s">
        <v>46</v>
      </c>
      <c r="E12" s="22" t="s">
        <v>65</v>
      </c>
      <c r="F12" s="24">
        <v>35605</v>
      </c>
      <c r="G12" s="22" t="s">
        <v>66</v>
      </c>
      <c r="H12" s="21"/>
      <c r="I12" s="21"/>
      <c r="J12" s="78"/>
      <c r="K12" s="78"/>
      <c r="L12" s="78"/>
      <c r="M12" s="21"/>
      <c r="N12" s="21"/>
    </row>
    <row r="13" spans="1:14" ht="12.75" customHeight="1" x14ac:dyDescent="0.2">
      <c r="A13" s="19">
        <v>12</v>
      </c>
      <c r="B13" s="21"/>
      <c r="C13" s="83" t="s">
        <v>42</v>
      </c>
      <c r="D13" s="83" t="s">
        <v>46</v>
      </c>
      <c r="E13" s="22" t="s">
        <v>67</v>
      </c>
      <c r="F13" s="24">
        <v>28283</v>
      </c>
      <c r="G13" s="22" t="s">
        <v>68</v>
      </c>
      <c r="H13" s="21"/>
      <c r="I13" s="21"/>
      <c r="J13" s="78"/>
      <c r="K13" s="78"/>
      <c r="L13" s="78"/>
      <c r="M13" s="21"/>
      <c r="N13" s="21"/>
    </row>
    <row r="14" spans="1:14" ht="12.75" customHeight="1" x14ac:dyDescent="0.2">
      <c r="A14" s="19">
        <v>13</v>
      </c>
      <c r="B14" s="21"/>
      <c r="C14" s="83" t="s">
        <v>53</v>
      </c>
      <c r="D14" s="83" t="s">
        <v>46</v>
      </c>
      <c r="E14" s="22" t="s">
        <v>69</v>
      </c>
      <c r="F14" s="24">
        <v>32677</v>
      </c>
      <c r="G14" s="22" t="s">
        <v>70</v>
      </c>
      <c r="H14" s="21"/>
      <c r="I14" s="21"/>
      <c r="J14" s="78"/>
      <c r="K14" s="78"/>
      <c r="L14" s="78"/>
      <c r="M14" s="21"/>
      <c r="N14" s="21"/>
    </row>
    <row r="15" spans="1:14" ht="12.75" customHeight="1" x14ac:dyDescent="0.2">
      <c r="A15" s="19">
        <v>14</v>
      </c>
      <c r="B15" s="21"/>
      <c r="C15" s="83" t="s">
        <v>42</v>
      </c>
      <c r="D15" s="83" t="s">
        <v>43</v>
      </c>
      <c r="E15" s="22" t="s">
        <v>71</v>
      </c>
      <c r="F15" s="24">
        <v>34686</v>
      </c>
      <c r="G15" s="22" t="s">
        <v>72</v>
      </c>
      <c r="H15" s="21"/>
      <c r="I15" s="21"/>
      <c r="J15" s="78"/>
      <c r="K15" s="78"/>
      <c r="L15" s="78"/>
      <c r="M15" s="21"/>
      <c r="N15" s="21"/>
    </row>
    <row r="16" spans="1:14" ht="12.75" customHeight="1" x14ac:dyDescent="0.2">
      <c r="A16" s="19">
        <v>15</v>
      </c>
      <c r="B16" s="81">
        <v>22</v>
      </c>
      <c r="C16" s="83" t="s">
        <v>53</v>
      </c>
      <c r="D16" s="83" t="s">
        <v>46</v>
      </c>
      <c r="E16" s="22" t="s">
        <v>73</v>
      </c>
      <c r="F16" s="24">
        <v>27097</v>
      </c>
      <c r="G16" s="22" t="s">
        <v>74</v>
      </c>
      <c r="H16" s="21"/>
      <c r="I16" s="21"/>
      <c r="J16" s="78"/>
      <c r="K16" s="78"/>
      <c r="L16" s="78"/>
      <c r="M16" s="21"/>
      <c r="N16" s="21"/>
    </row>
    <row r="17" spans="1:14" ht="12.75" customHeight="1" x14ac:dyDescent="0.2">
      <c r="A17" s="19">
        <v>16</v>
      </c>
      <c r="B17" s="81">
        <v>26</v>
      </c>
      <c r="C17" s="83" t="s">
        <v>53</v>
      </c>
      <c r="D17" s="83" t="s">
        <v>46</v>
      </c>
      <c r="E17" s="22" t="s">
        <v>75</v>
      </c>
      <c r="F17" s="24">
        <v>29396</v>
      </c>
      <c r="G17" s="22" t="s">
        <v>76</v>
      </c>
      <c r="H17" s="21"/>
      <c r="I17" s="21"/>
      <c r="J17" s="78"/>
      <c r="K17" s="78"/>
      <c r="L17" s="78"/>
      <c r="M17" s="21"/>
      <c r="N17" s="21"/>
    </row>
    <row r="18" spans="1:14" ht="12.75" customHeight="1" x14ac:dyDescent="0.2">
      <c r="A18" s="19">
        <v>17</v>
      </c>
      <c r="B18" s="81">
        <v>97</v>
      </c>
      <c r="C18" s="83" t="s">
        <v>42</v>
      </c>
      <c r="D18" s="83" t="s">
        <v>43</v>
      </c>
      <c r="E18" s="22" t="s">
        <v>77</v>
      </c>
      <c r="F18" s="24">
        <v>29112</v>
      </c>
      <c r="G18" s="22" t="s">
        <v>78</v>
      </c>
      <c r="H18" s="21"/>
      <c r="I18" s="21"/>
      <c r="J18" s="78"/>
      <c r="K18" s="78"/>
      <c r="L18" s="78"/>
      <c r="M18" s="21"/>
      <c r="N18" s="21"/>
    </row>
    <row r="19" spans="1:14" ht="12.75" customHeight="1" x14ac:dyDescent="0.2">
      <c r="A19" s="19">
        <v>18</v>
      </c>
      <c r="B19" s="21"/>
      <c r="C19" s="83" t="s">
        <v>42</v>
      </c>
      <c r="D19" s="83" t="s">
        <v>43</v>
      </c>
      <c r="E19" s="22" t="s">
        <v>79</v>
      </c>
      <c r="F19" s="24">
        <v>28582</v>
      </c>
      <c r="G19" s="22" t="s">
        <v>80</v>
      </c>
      <c r="H19" s="21"/>
      <c r="I19" s="21"/>
      <c r="J19" s="78"/>
      <c r="K19" s="78"/>
      <c r="L19" s="78"/>
      <c r="M19" s="21"/>
      <c r="N19" s="21"/>
    </row>
    <row r="20" spans="1:14" ht="12.75" customHeight="1" x14ac:dyDescent="0.2">
      <c r="A20" s="19">
        <v>19</v>
      </c>
      <c r="B20" s="81">
        <v>112</v>
      </c>
      <c r="C20" s="83" t="s">
        <v>42</v>
      </c>
      <c r="D20" s="83" t="s">
        <v>43</v>
      </c>
      <c r="E20" s="22" t="s">
        <v>81</v>
      </c>
      <c r="F20" s="24">
        <v>21570</v>
      </c>
      <c r="G20" s="22" t="s">
        <v>50</v>
      </c>
      <c r="H20" s="21"/>
      <c r="I20" s="21"/>
      <c r="J20" s="78"/>
      <c r="K20" s="78"/>
      <c r="L20" s="78"/>
      <c r="M20" s="21"/>
      <c r="N20" s="21"/>
    </row>
    <row r="21" spans="1:14" ht="12.75" customHeight="1" x14ac:dyDescent="0.2">
      <c r="A21" s="19">
        <v>20</v>
      </c>
      <c r="B21" s="81">
        <v>13</v>
      </c>
      <c r="C21" s="83" t="s">
        <v>53</v>
      </c>
      <c r="D21" s="83" t="s">
        <v>46</v>
      </c>
      <c r="E21" s="22" t="s">
        <v>82</v>
      </c>
      <c r="F21" s="24">
        <v>38896</v>
      </c>
      <c r="G21" s="22" t="s">
        <v>83</v>
      </c>
      <c r="H21" s="21"/>
      <c r="I21" s="21"/>
      <c r="J21" s="78"/>
      <c r="K21" s="78"/>
      <c r="L21" s="78"/>
      <c r="M21" s="21"/>
      <c r="N21" s="21"/>
    </row>
    <row r="22" spans="1:14" ht="12.75" customHeight="1" x14ac:dyDescent="0.2">
      <c r="A22" s="19">
        <v>21</v>
      </c>
      <c r="B22" s="21"/>
      <c r="C22" s="83" t="s">
        <v>42</v>
      </c>
      <c r="D22" s="83" t="s">
        <v>46</v>
      </c>
      <c r="E22" s="22" t="s">
        <v>84</v>
      </c>
      <c r="F22" s="24">
        <v>18781</v>
      </c>
      <c r="G22" s="22" t="s">
        <v>85</v>
      </c>
      <c r="H22" s="21"/>
      <c r="I22" s="21"/>
      <c r="J22" s="78"/>
      <c r="K22" s="78"/>
      <c r="L22" s="78"/>
      <c r="M22" s="21"/>
      <c r="N22" s="21"/>
    </row>
    <row r="23" spans="1:14" ht="12.75" customHeight="1" x14ac:dyDescent="0.2">
      <c r="A23" s="19">
        <v>22</v>
      </c>
      <c r="B23" s="81">
        <v>32</v>
      </c>
      <c r="C23" s="83" t="s">
        <v>42</v>
      </c>
      <c r="D23" s="83" t="s">
        <v>46</v>
      </c>
      <c r="E23" s="22" t="s">
        <v>86</v>
      </c>
      <c r="F23" s="24">
        <v>33329</v>
      </c>
      <c r="G23" s="22" t="s">
        <v>59</v>
      </c>
      <c r="H23" s="21"/>
      <c r="I23" s="21"/>
      <c r="J23" s="78"/>
      <c r="K23" s="78"/>
      <c r="L23" s="78"/>
      <c r="M23" s="21"/>
      <c r="N23" s="21"/>
    </row>
    <row r="24" spans="1:14" ht="12.75" customHeight="1" x14ac:dyDescent="0.2">
      <c r="A24" s="19">
        <v>23</v>
      </c>
      <c r="B24" s="81">
        <v>115</v>
      </c>
      <c r="C24" s="83" t="s">
        <v>42</v>
      </c>
      <c r="D24" s="83" t="s">
        <v>43</v>
      </c>
      <c r="E24" s="22" t="s">
        <v>87</v>
      </c>
      <c r="F24" s="24">
        <v>27382</v>
      </c>
      <c r="G24" s="22" t="s">
        <v>88</v>
      </c>
      <c r="H24" s="21"/>
      <c r="I24" s="21"/>
      <c r="J24" s="78"/>
      <c r="K24" s="78"/>
      <c r="L24" s="78"/>
      <c r="M24" s="21"/>
      <c r="N24" s="21"/>
    </row>
    <row r="25" spans="1:14" ht="12.75" customHeight="1" x14ac:dyDescent="0.2">
      <c r="A25" s="19">
        <v>24</v>
      </c>
      <c r="B25" s="21"/>
      <c r="C25" s="83" t="s">
        <v>53</v>
      </c>
      <c r="D25" s="83" t="s">
        <v>43</v>
      </c>
      <c r="E25" s="22" t="s">
        <v>89</v>
      </c>
      <c r="F25" s="24">
        <v>27102</v>
      </c>
      <c r="G25" s="22" t="s">
        <v>90</v>
      </c>
      <c r="H25" s="21"/>
      <c r="I25" s="21"/>
      <c r="J25" s="78"/>
      <c r="K25" s="78"/>
      <c r="L25" s="78"/>
      <c r="M25" s="21"/>
      <c r="N25" s="21"/>
    </row>
    <row r="26" spans="1:14" ht="12.75" customHeight="1" x14ac:dyDescent="0.2">
      <c r="A26" s="19">
        <v>25</v>
      </c>
      <c r="B26" s="81">
        <v>20</v>
      </c>
      <c r="C26" s="83" t="s">
        <v>42</v>
      </c>
      <c r="D26" s="83" t="s">
        <v>46</v>
      </c>
      <c r="E26" s="22" t="s">
        <v>91</v>
      </c>
      <c r="F26" s="24">
        <v>32068</v>
      </c>
      <c r="G26" s="22" t="s">
        <v>92</v>
      </c>
      <c r="H26" s="21"/>
      <c r="I26" s="21"/>
      <c r="J26" s="78"/>
      <c r="K26" s="78"/>
      <c r="L26" s="78"/>
      <c r="M26" s="21"/>
      <c r="N26" s="21"/>
    </row>
    <row r="27" spans="1:14" ht="12.75" customHeight="1" x14ac:dyDescent="0.2">
      <c r="A27" s="19">
        <v>26</v>
      </c>
      <c r="B27" s="21"/>
      <c r="C27" s="83" t="s">
        <v>42</v>
      </c>
      <c r="D27" s="83" t="s">
        <v>43</v>
      </c>
      <c r="E27" s="22" t="s">
        <v>93</v>
      </c>
      <c r="F27" s="24">
        <v>36290</v>
      </c>
      <c r="G27" s="22" t="s">
        <v>94</v>
      </c>
      <c r="H27" s="21"/>
      <c r="I27" s="21"/>
      <c r="J27" s="78"/>
      <c r="K27" s="78"/>
      <c r="L27" s="78"/>
      <c r="M27" s="21"/>
      <c r="N27" s="21"/>
    </row>
    <row r="28" spans="1:14" ht="12.75" customHeight="1" x14ac:dyDescent="0.2">
      <c r="A28" s="19">
        <v>27</v>
      </c>
      <c r="B28" s="81">
        <v>108</v>
      </c>
      <c r="C28" s="83" t="s">
        <v>42</v>
      </c>
      <c r="D28" s="83" t="s">
        <v>43</v>
      </c>
      <c r="E28" s="22" t="s">
        <v>95</v>
      </c>
      <c r="F28" s="24">
        <v>33472</v>
      </c>
      <c r="G28" s="22" t="s">
        <v>96</v>
      </c>
      <c r="H28" s="21"/>
      <c r="I28" s="21"/>
      <c r="J28" s="78"/>
      <c r="K28" s="78"/>
      <c r="L28" s="78"/>
      <c r="M28" s="21"/>
      <c r="N28" s="21"/>
    </row>
    <row r="29" spans="1:14" ht="12.75" customHeight="1" x14ac:dyDescent="0.2">
      <c r="A29" s="19">
        <v>28</v>
      </c>
      <c r="B29" s="81">
        <v>37</v>
      </c>
      <c r="C29" s="83" t="s">
        <v>53</v>
      </c>
      <c r="D29" s="83" t="s">
        <v>46</v>
      </c>
      <c r="E29" s="22" t="s">
        <v>97</v>
      </c>
      <c r="F29" s="24">
        <v>34413</v>
      </c>
      <c r="G29" s="22" t="s">
        <v>59</v>
      </c>
      <c r="H29" s="21"/>
      <c r="I29" s="21"/>
      <c r="J29" s="78"/>
      <c r="K29" s="78"/>
      <c r="L29" s="78"/>
      <c r="M29" s="21"/>
      <c r="N29" s="21"/>
    </row>
    <row r="30" spans="1:14" ht="12.75" customHeight="1" x14ac:dyDescent="0.2">
      <c r="A30" s="19">
        <v>29</v>
      </c>
      <c r="B30" s="81">
        <v>116</v>
      </c>
      <c r="C30" s="83" t="s">
        <v>42</v>
      </c>
      <c r="D30" s="83" t="s">
        <v>43</v>
      </c>
      <c r="E30" s="22" t="s">
        <v>98</v>
      </c>
      <c r="F30" s="24">
        <v>22360</v>
      </c>
      <c r="G30" s="22" t="s">
        <v>99</v>
      </c>
      <c r="H30" s="21"/>
      <c r="I30" s="21"/>
      <c r="J30" s="78"/>
      <c r="K30" s="78"/>
      <c r="L30" s="78"/>
      <c r="M30" s="21"/>
      <c r="N30" s="21"/>
    </row>
    <row r="31" spans="1:14" ht="12.75" customHeight="1" x14ac:dyDescent="0.2">
      <c r="A31" s="19">
        <v>30</v>
      </c>
      <c r="B31" s="21"/>
      <c r="C31" s="83" t="s">
        <v>53</v>
      </c>
      <c r="D31" s="83" t="s">
        <v>46</v>
      </c>
      <c r="E31" s="22" t="s">
        <v>100</v>
      </c>
      <c r="F31" s="24"/>
      <c r="G31" s="22" t="s">
        <v>83</v>
      </c>
      <c r="H31" s="21"/>
      <c r="I31" s="21"/>
      <c r="J31" s="78"/>
      <c r="K31" s="78"/>
      <c r="L31" s="78"/>
      <c r="M31" s="21"/>
      <c r="N31" s="21"/>
    </row>
    <row r="32" spans="1:14" ht="12.75" customHeight="1" x14ac:dyDescent="0.2">
      <c r="A32" s="19">
        <v>31</v>
      </c>
      <c r="B32" s="81">
        <v>16</v>
      </c>
      <c r="C32" s="83" t="s">
        <v>53</v>
      </c>
      <c r="D32" s="83" t="s">
        <v>46</v>
      </c>
      <c r="E32" s="22" t="s">
        <v>101</v>
      </c>
      <c r="F32" s="24">
        <v>37765</v>
      </c>
      <c r="G32" s="22" t="s">
        <v>83</v>
      </c>
      <c r="H32" s="21"/>
      <c r="I32" s="21"/>
      <c r="J32" s="78"/>
      <c r="K32" s="78"/>
      <c r="L32" s="78"/>
      <c r="M32" s="21"/>
      <c r="N32" s="21"/>
    </row>
    <row r="33" spans="1:14" ht="12.75" customHeight="1" x14ac:dyDescent="0.2">
      <c r="A33" s="19">
        <v>32</v>
      </c>
      <c r="B33" s="81">
        <v>15</v>
      </c>
      <c r="C33" s="83" t="s">
        <v>53</v>
      </c>
      <c r="D33" s="83" t="s">
        <v>46</v>
      </c>
      <c r="E33" s="22" t="s">
        <v>102</v>
      </c>
      <c r="F33" s="24">
        <v>39319</v>
      </c>
      <c r="G33" s="22" t="s">
        <v>83</v>
      </c>
      <c r="H33" s="21"/>
      <c r="I33" s="21"/>
      <c r="J33" s="78"/>
      <c r="K33" s="78"/>
      <c r="L33" s="78"/>
      <c r="M33" s="21"/>
      <c r="N33" s="21"/>
    </row>
    <row r="34" spans="1:14" ht="12.75" customHeight="1" x14ac:dyDescent="0.2">
      <c r="A34" s="19">
        <v>33</v>
      </c>
      <c r="B34" s="81">
        <v>31</v>
      </c>
      <c r="C34" s="83" t="s">
        <v>42</v>
      </c>
      <c r="D34" s="83" t="s">
        <v>46</v>
      </c>
      <c r="E34" s="22" t="s">
        <v>103</v>
      </c>
      <c r="F34" s="24">
        <v>23755</v>
      </c>
      <c r="G34" s="22" t="s">
        <v>104</v>
      </c>
      <c r="H34" s="21"/>
      <c r="I34" s="21"/>
      <c r="J34" s="78"/>
      <c r="K34" s="78"/>
      <c r="L34" s="78"/>
      <c r="M34" s="21"/>
      <c r="N34" s="21"/>
    </row>
    <row r="35" spans="1:14" ht="12.75" customHeight="1" x14ac:dyDescent="0.2">
      <c r="A35" s="19">
        <v>34</v>
      </c>
      <c r="B35" s="21"/>
      <c r="C35" s="83" t="s">
        <v>42</v>
      </c>
      <c r="D35" s="83" t="s">
        <v>43</v>
      </c>
      <c r="E35" s="22" t="s">
        <v>105</v>
      </c>
      <c r="F35" s="24">
        <v>29661</v>
      </c>
      <c r="G35" s="22" t="s">
        <v>106</v>
      </c>
      <c r="H35" s="21"/>
      <c r="I35" s="21"/>
      <c r="J35" s="78"/>
      <c r="K35" s="78"/>
      <c r="L35" s="78"/>
      <c r="M35" s="21"/>
      <c r="N35" s="21"/>
    </row>
    <row r="36" spans="1:14" ht="12.75" customHeight="1" x14ac:dyDescent="0.2">
      <c r="A36" s="19">
        <v>35</v>
      </c>
      <c r="B36" s="81">
        <v>24</v>
      </c>
      <c r="C36" s="83" t="s">
        <v>42</v>
      </c>
      <c r="D36" s="83" t="s">
        <v>46</v>
      </c>
      <c r="E36" s="22" t="s">
        <v>107</v>
      </c>
      <c r="F36" s="24">
        <v>27430</v>
      </c>
      <c r="G36" s="22" t="s">
        <v>61</v>
      </c>
      <c r="H36" s="21"/>
      <c r="I36" s="21"/>
      <c r="J36" s="78"/>
      <c r="K36" s="78"/>
      <c r="L36" s="78"/>
      <c r="M36" s="21"/>
      <c r="N36" s="21"/>
    </row>
    <row r="37" spans="1:14" ht="12.75" customHeight="1" x14ac:dyDescent="0.2">
      <c r="A37" s="19">
        <v>36</v>
      </c>
      <c r="B37" s="81">
        <v>25</v>
      </c>
      <c r="C37" s="83" t="s">
        <v>42</v>
      </c>
      <c r="D37" s="83" t="s">
        <v>46</v>
      </c>
      <c r="E37" s="22" t="s">
        <v>108</v>
      </c>
      <c r="F37" s="24">
        <v>37799</v>
      </c>
      <c r="G37" s="22" t="s">
        <v>61</v>
      </c>
      <c r="H37" s="21"/>
      <c r="I37" s="21"/>
      <c r="J37" s="78"/>
      <c r="K37" s="78"/>
      <c r="L37" s="78"/>
      <c r="M37" s="21"/>
      <c r="N37" s="21"/>
    </row>
    <row r="38" spans="1:14" ht="12.75" customHeight="1" x14ac:dyDescent="0.2">
      <c r="A38" s="19">
        <v>37</v>
      </c>
      <c r="B38" s="81">
        <v>109</v>
      </c>
      <c r="C38" s="83" t="s">
        <v>42</v>
      </c>
      <c r="D38" s="83" t="s">
        <v>43</v>
      </c>
      <c r="E38" s="22" t="s">
        <v>109</v>
      </c>
      <c r="F38" s="24">
        <v>33261</v>
      </c>
      <c r="G38" s="22" t="s">
        <v>110</v>
      </c>
      <c r="H38" s="21"/>
      <c r="I38" s="21"/>
      <c r="J38" s="78"/>
      <c r="K38" s="78"/>
      <c r="L38" s="78"/>
      <c r="M38" s="21"/>
      <c r="N38" s="21"/>
    </row>
    <row r="39" spans="1:14" ht="12.75" customHeight="1" x14ac:dyDescent="0.2">
      <c r="A39" s="19">
        <v>38</v>
      </c>
      <c r="B39" s="81">
        <v>100</v>
      </c>
      <c r="C39" s="83" t="s">
        <v>53</v>
      </c>
      <c r="D39" s="83" t="s">
        <v>43</v>
      </c>
      <c r="E39" s="22" t="s">
        <v>111</v>
      </c>
      <c r="F39" s="24">
        <v>31190</v>
      </c>
      <c r="G39" s="22" t="s">
        <v>112</v>
      </c>
      <c r="H39" s="21"/>
      <c r="I39" s="21"/>
      <c r="J39" s="78"/>
      <c r="K39" s="78"/>
      <c r="L39" s="78"/>
      <c r="M39" s="21"/>
      <c r="N39" s="21"/>
    </row>
    <row r="40" spans="1:14" ht="12.75" customHeight="1" x14ac:dyDescent="0.2">
      <c r="A40" s="19">
        <v>39</v>
      </c>
      <c r="B40" s="21"/>
      <c r="C40" s="83" t="s">
        <v>42</v>
      </c>
      <c r="D40" s="83" t="s">
        <v>43</v>
      </c>
      <c r="E40" s="22" t="s">
        <v>113</v>
      </c>
      <c r="F40" s="24">
        <v>33767</v>
      </c>
      <c r="G40" s="22" t="s">
        <v>114</v>
      </c>
      <c r="H40" s="21"/>
      <c r="I40" s="21"/>
      <c r="J40" s="78"/>
      <c r="K40" s="78"/>
      <c r="L40" s="78"/>
      <c r="M40" s="21"/>
      <c r="N40" s="21"/>
    </row>
    <row r="41" spans="1:14" ht="12.75" customHeight="1" x14ac:dyDescent="0.2">
      <c r="A41" s="19">
        <v>40</v>
      </c>
      <c r="B41" s="81">
        <v>38</v>
      </c>
      <c r="C41" s="83" t="s">
        <v>42</v>
      </c>
      <c r="D41" s="84" t="s">
        <v>46</v>
      </c>
      <c r="E41" s="22" t="s">
        <v>115</v>
      </c>
      <c r="F41" s="24">
        <v>30983</v>
      </c>
      <c r="G41" s="22" t="s">
        <v>59</v>
      </c>
      <c r="H41" s="21"/>
      <c r="I41" s="21"/>
      <c r="J41" s="78"/>
      <c r="K41" s="78"/>
      <c r="L41" s="78"/>
      <c r="M41" s="21"/>
      <c r="N41" s="21"/>
    </row>
    <row r="42" spans="1:14" ht="12.75" customHeight="1" x14ac:dyDescent="0.2">
      <c r="A42" s="19">
        <v>41</v>
      </c>
      <c r="B42" s="81">
        <v>106</v>
      </c>
      <c r="C42" s="83" t="s">
        <v>42</v>
      </c>
      <c r="D42" s="83" t="s">
        <v>43</v>
      </c>
      <c r="E42" s="22" t="s">
        <v>116</v>
      </c>
      <c r="F42" s="24">
        <v>26021</v>
      </c>
      <c r="G42" s="22" t="s">
        <v>59</v>
      </c>
      <c r="H42" s="21"/>
      <c r="I42" s="21"/>
      <c r="J42" s="78"/>
      <c r="K42" s="78"/>
      <c r="L42" s="78"/>
      <c r="M42" s="21"/>
      <c r="N42" s="21"/>
    </row>
    <row r="43" spans="1:14" ht="12.75" customHeight="1" x14ac:dyDescent="0.2">
      <c r="A43" s="19">
        <v>42</v>
      </c>
      <c r="B43" s="81">
        <v>104</v>
      </c>
      <c r="C43" s="83" t="s">
        <v>53</v>
      </c>
      <c r="D43" s="83" t="s">
        <v>43</v>
      </c>
      <c r="E43" s="22" t="s">
        <v>117</v>
      </c>
      <c r="F43" s="24">
        <v>30160</v>
      </c>
      <c r="G43" s="22" t="s">
        <v>118</v>
      </c>
      <c r="H43" s="21"/>
      <c r="I43" s="21"/>
      <c r="J43" s="78"/>
      <c r="K43" s="78"/>
      <c r="L43" s="78"/>
      <c r="M43" s="21"/>
      <c r="N43" s="21"/>
    </row>
    <row r="44" spans="1:14" ht="12.75" customHeight="1" x14ac:dyDescent="0.2">
      <c r="A44" s="19">
        <v>43</v>
      </c>
      <c r="B44" s="81">
        <v>29</v>
      </c>
      <c r="C44" s="83" t="s">
        <v>42</v>
      </c>
      <c r="D44" s="83" t="s">
        <v>46</v>
      </c>
      <c r="E44" s="22" t="s">
        <v>119</v>
      </c>
      <c r="F44" s="24">
        <v>30001</v>
      </c>
      <c r="G44" s="22" t="s">
        <v>120</v>
      </c>
      <c r="H44" s="21"/>
      <c r="I44" s="21"/>
      <c r="J44" s="78"/>
      <c r="K44" s="78"/>
      <c r="L44" s="78"/>
      <c r="M44" s="21"/>
      <c r="N44" s="21"/>
    </row>
    <row r="45" spans="1:14" ht="12.75" customHeight="1" x14ac:dyDescent="0.2">
      <c r="A45" s="19">
        <v>44</v>
      </c>
      <c r="B45" s="81">
        <v>111</v>
      </c>
      <c r="C45" s="83" t="s">
        <v>42</v>
      </c>
      <c r="D45" s="83" t="s">
        <v>43</v>
      </c>
      <c r="E45" s="22" t="s">
        <v>121</v>
      </c>
      <c r="F45" s="85">
        <v>30566</v>
      </c>
      <c r="G45" s="22" t="s">
        <v>59</v>
      </c>
      <c r="H45" s="21"/>
      <c r="I45" s="21"/>
      <c r="J45" s="78"/>
      <c r="K45" s="78"/>
      <c r="L45" s="78"/>
      <c r="M45" s="21"/>
      <c r="N45" s="21"/>
    </row>
    <row r="46" spans="1:14" ht="12.75" customHeight="1" x14ac:dyDescent="0.2">
      <c r="A46" s="19">
        <v>45</v>
      </c>
      <c r="B46" s="81">
        <v>99</v>
      </c>
      <c r="C46" s="83" t="s">
        <v>42</v>
      </c>
      <c r="D46" s="83" t="s">
        <v>43</v>
      </c>
      <c r="E46" s="22" t="s">
        <v>122</v>
      </c>
      <c r="F46" s="24">
        <v>32017</v>
      </c>
      <c r="G46" s="22" t="s">
        <v>112</v>
      </c>
      <c r="H46" s="21"/>
      <c r="I46" s="21"/>
      <c r="J46" s="78"/>
      <c r="K46" s="78"/>
      <c r="L46" s="78"/>
      <c r="M46" s="21"/>
      <c r="N46" s="21"/>
    </row>
    <row r="47" spans="1:14" ht="12.75" customHeight="1" x14ac:dyDescent="0.2">
      <c r="A47" s="19">
        <v>46</v>
      </c>
      <c r="B47" s="21"/>
      <c r="C47" s="83" t="s">
        <v>53</v>
      </c>
      <c r="D47" s="83" t="s">
        <v>43</v>
      </c>
      <c r="E47" s="22" t="s">
        <v>123</v>
      </c>
      <c r="F47" s="24">
        <v>29309</v>
      </c>
      <c r="G47" s="22" t="s">
        <v>124</v>
      </c>
      <c r="H47" s="21"/>
      <c r="I47" s="21"/>
      <c r="J47" s="78"/>
      <c r="K47" s="78"/>
      <c r="L47" s="78"/>
      <c r="M47" s="21"/>
      <c r="N47" s="21"/>
    </row>
    <row r="48" spans="1:14" ht="12.75" customHeight="1" x14ac:dyDescent="0.2">
      <c r="A48" s="19">
        <v>47</v>
      </c>
      <c r="B48" s="81">
        <v>14</v>
      </c>
      <c r="C48" s="81" t="s">
        <v>53</v>
      </c>
      <c r="D48" s="81" t="s">
        <v>46</v>
      </c>
      <c r="E48" s="86" t="s">
        <v>125</v>
      </c>
      <c r="F48" s="85">
        <v>30821</v>
      </c>
      <c r="G48" s="86" t="s">
        <v>126</v>
      </c>
      <c r="H48" s="21"/>
      <c r="I48" s="21"/>
      <c r="J48" s="78"/>
      <c r="K48" s="78"/>
      <c r="L48" s="78"/>
      <c r="M48" s="21"/>
      <c r="N48" s="21"/>
    </row>
    <row r="49" spans="1:14" ht="12.75" customHeight="1" x14ac:dyDescent="0.2">
      <c r="A49" s="19">
        <v>48</v>
      </c>
      <c r="B49" s="81">
        <v>17</v>
      </c>
      <c r="C49" s="81" t="s">
        <v>42</v>
      </c>
      <c r="D49" s="81" t="s">
        <v>46</v>
      </c>
      <c r="E49" s="86" t="s">
        <v>127</v>
      </c>
      <c r="F49" s="85">
        <v>27957</v>
      </c>
      <c r="G49" s="86" t="s">
        <v>128</v>
      </c>
      <c r="H49" s="21"/>
      <c r="I49" s="21"/>
      <c r="J49" s="78"/>
      <c r="K49" s="78"/>
      <c r="L49" s="78"/>
      <c r="M49" s="21"/>
      <c r="N49" s="21"/>
    </row>
    <row r="50" spans="1:14" ht="12.75" customHeight="1" x14ac:dyDescent="0.2">
      <c r="A50" s="19">
        <v>49</v>
      </c>
      <c r="B50" s="81">
        <v>18</v>
      </c>
      <c r="C50" s="81" t="s">
        <v>53</v>
      </c>
      <c r="D50" s="81" t="s">
        <v>46</v>
      </c>
      <c r="E50" s="86" t="s">
        <v>129</v>
      </c>
      <c r="F50" s="85">
        <v>20626</v>
      </c>
      <c r="G50" s="86" t="s">
        <v>130</v>
      </c>
      <c r="H50" s="21"/>
      <c r="I50" s="21"/>
      <c r="J50" s="78"/>
      <c r="K50" s="78"/>
      <c r="L50" s="78"/>
      <c r="M50" s="21"/>
      <c r="N50" s="21"/>
    </row>
    <row r="51" spans="1:14" ht="12.75" customHeight="1" x14ac:dyDescent="0.2">
      <c r="A51" s="19">
        <v>50</v>
      </c>
      <c r="B51" s="81">
        <v>21</v>
      </c>
      <c r="C51" s="81" t="s">
        <v>53</v>
      </c>
      <c r="D51" s="81" t="s">
        <v>46</v>
      </c>
      <c r="E51" s="86" t="s">
        <v>131</v>
      </c>
      <c r="F51" s="85">
        <v>36701</v>
      </c>
      <c r="G51" s="86" t="s">
        <v>132</v>
      </c>
      <c r="H51" s="21"/>
      <c r="I51" s="21"/>
      <c r="J51" s="78"/>
      <c r="K51" s="78"/>
      <c r="L51" s="78"/>
      <c r="M51" s="21"/>
      <c r="N51" s="21"/>
    </row>
    <row r="52" spans="1:14" ht="12.75" customHeight="1" x14ac:dyDescent="0.2">
      <c r="A52" s="19">
        <v>51</v>
      </c>
      <c r="B52" s="81">
        <v>23</v>
      </c>
      <c r="C52" s="81" t="s">
        <v>42</v>
      </c>
      <c r="D52" s="81" t="s">
        <v>46</v>
      </c>
      <c r="E52" s="86" t="s">
        <v>133</v>
      </c>
      <c r="F52" s="85">
        <v>37866</v>
      </c>
      <c r="G52" s="86" t="s">
        <v>132</v>
      </c>
      <c r="H52" s="21"/>
      <c r="I52" s="21"/>
      <c r="J52" s="78"/>
      <c r="K52" s="78"/>
      <c r="L52" s="78"/>
      <c r="M52" s="21"/>
      <c r="N52" s="21"/>
    </row>
    <row r="53" spans="1:14" ht="12.75" customHeight="1" x14ac:dyDescent="0.2">
      <c r="A53" s="19">
        <v>52</v>
      </c>
      <c r="B53" s="81">
        <v>27</v>
      </c>
      <c r="C53" s="81" t="s">
        <v>42</v>
      </c>
      <c r="D53" s="81" t="s">
        <v>46</v>
      </c>
      <c r="E53" s="86" t="s">
        <v>134</v>
      </c>
      <c r="F53" s="85">
        <v>16804</v>
      </c>
      <c r="G53" s="86" t="s">
        <v>130</v>
      </c>
      <c r="H53" s="21"/>
      <c r="I53" s="21"/>
      <c r="J53" s="78"/>
      <c r="K53" s="78"/>
      <c r="L53" s="78"/>
      <c r="M53" s="21"/>
      <c r="N53" s="21"/>
    </row>
    <row r="54" spans="1:14" ht="12.75" customHeight="1" x14ac:dyDescent="0.2">
      <c r="A54" s="19">
        <v>53</v>
      </c>
      <c r="B54" s="81">
        <v>33</v>
      </c>
      <c r="C54" s="81" t="s">
        <v>42</v>
      </c>
      <c r="D54" s="81" t="s">
        <v>46</v>
      </c>
      <c r="E54" s="86" t="s">
        <v>135</v>
      </c>
      <c r="F54" s="85">
        <v>32653</v>
      </c>
      <c r="G54" s="22" t="s">
        <v>96</v>
      </c>
      <c r="H54" s="21"/>
      <c r="I54" s="21"/>
      <c r="J54" s="78"/>
      <c r="K54" s="78"/>
      <c r="L54" s="78"/>
      <c r="M54" s="21"/>
      <c r="N54" s="21"/>
    </row>
    <row r="55" spans="1:14" ht="12.75" customHeight="1" x14ac:dyDescent="0.2">
      <c r="A55" s="19">
        <v>54</v>
      </c>
      <c r="B55" s="81">
        <v>107</v>
      </c>
      <c r="C55" s="81" t="s">
        <v>53</v>
      </c>
      <c r="D55" s="81" t="s">
        <v>43</v>
      </c>
      <c r="E55" s="86" t="s">
        <v>136</v>
      </c>
      <c r="F55" s="85">
        <v>36993</v>
      </c>
      <c r="G55" s="22" t="s">
        <v>96</v>
      </c>
      <c r="H55" s="21"/>
      <c r="I55" s="21"/>
      <c r="J55" s="78"/>
      <c r="K55" s="78"/>
      <c r="L55" s="78"/>
      <c r="M55" s="21"/>
      <c r="N55" s="21"/>
    </row>
    <row r="56" spans="1:14" ht="12.75" customHeight="1" x14ac:dyDescent="0.2">
      <c r="A56" s="19">
        <v>55</v>
      </c>
      <c r="B56" s="81">
        <v>105</v>
      </c>
      <c r="C56" s="81" t="s">
        <v>42</v>
      </c>
      <c r="D56" s="81" t="s">
        <v>43</v>
      </c>
      <c r="E56" s="86" t="s">
        <v>137</v>
      </c>
      <c r="F56" s="85">
        <v>28491</v>
      </c>
      <c r="G56" s="86" t="s">
        <v>132</v>
      </c>
      <c r="H56" s="21"/>
      <c r="I56" s="21"/>
      <c r="J56" s="78"/>
      <c r="K56" s="78"/>
      <c r="L56" s="78"/>
      <c r="M56" s="21"/>
      <c r="N56" s="21"/>
    </row>
    <row r="57" spans="1:14" ht="12.75" customHeight="1" x14ac:dyDescent="0.2">
      <c r="A57" s="19">
        <v>56</v>
      </c>
      <c r="B57" s="81">
        <v>103</v>
      </c>
      <c r="C57" s="81" t="s">
        <v>42</v>
      </c>
      <c r="D57" s="81" t="s">
        <v>43</v>
      </c>
      <c r="E57" s="86" t="s">
        <v>138</v>
      </c>
      <c r="F57" s="85">
        <v>37027</v>
      </c>
      <c r="G57" s="86" t="s">
        <v>132</v>
      </c>
      <c r="H57" s="21"/>
      <c r="I57" s="21"/>
      <c r="J57" s="78"/>
      <c r="K57" s="78"/>
      <c r="L57" s="78"/>
      <c r="M57" s="21"/>
      <c r="N57" s="21"/>
    </row>
    <row r="58" spans="1:14" ht="12.75" customHeight="1" x14ac:dyDescent="0.2">
      <c r="A58" s="19">
        <v>57</v>
      </c>
      <c r="B58" s="81">
        <v>102</v>
      </c>
      <c r="C58" s="81" t="s">
        <v>42</v>
      </c>
      <c r="D58" s="81" t="s">
        <v>43</v>
      </c>
      <c r="E58" s="86" t="s">
        <v>139</v>
      </c>
      <c r="F58" s="85">
        <v>37586</v>
      </c>
      <c r="G58" s="86" t="s">
        <v>132</v>
      </c>
      <c r="H58" s="21"/>
      <c r="I58" s="21"/>
      <c r="J58" s="78"/>
      <c r="K58" s="78"/>
      <c r="L58" s="78"/>
      <c r="M58" s="21"/>
      <c r="N58" s="21"/>
    </row>
    <row r="59" spans="1:14" ht="12.75" customHeight="1" x14ac:dyDescent="0.2">
      <c r="A59" s="19">
        <v>58</v>
      </c>
      <c r="B59" s="81">
        <v>101</v>
      </c>
      <c r="C59" s="81" t="s">
        <v>42</v>
      </c>
      <c r="D59" s="81" t="s">
        <v>43</v>
      </c>
      <c r="E59" s="86" t="s">
        <v>140</v>
      </c>
      <c r="F59" s="85">
        <v>37429</v>
      </c>
      <c r="G59" s="86" t="s">
        <v>132</v>
      </c>
      <c r="H59" s="21"/>
      <c r="I59" s="21"/>
      <c r="J59" s="78"/>
      <c r="K59" s="78"/>
      <c r="L59" s="78"/>
      <c r="M59" s="21"/>
      <c r="N59" s="21"/>
    </row>
    <row r="60" spans="1:14" ht="12.75" customHeight="1" x14ac:dyDescent="0.2">
      <c r="A60" s="19">
        <v>59</v>
      </c>
      <c r="B60" s="81">
        <v>98</v>
      </c>
      <c r="C60" s="81" t="s">
        <v>53</v>
      </c>
      <c r="D60" s="81" t="s">
        <v>43</v>
      </c>
      <c r="E60" s="86" t="s">
        <v>141</v>
      </c>
      <c r="F60" s="85">
        <v>27626</v>
      </c>
      <c r="G60" s="86" t="s">
        <v>142</v>
      </c>
      <c r="H60" s="21"/>
      <c r="I60" s="21"/>
      <c r="J60" s="78"/>
      <c r="K60" s="78"/>
      <c r="L60" s="78"/>
      <c r="M60" s="21"/>
      <c r="N60" s="21"/>
    </row>
    <row r="61" spans="1:14" ht="12.75" customHeight="1" x14ac:dyDescent="0.2">
      <c r="A61" s="19">
        <v>60</v>
      </c>
      <c r="B61" s="81">
        <v>96</v>
      </c>
      <c r="C61" s="81" t="s">
        <v>42</v>
      </c>
      <c r="D61" s="81" t="s">
        <v>43</v>
      </c>
      <c r="E61" s="86" t="s">
        <v>143</v>
      </c>
      <c r="F61" s="85">
        <v>26337</v>
      </c>
      <c r="G61" s="86" t="s">
        <v>142</v>
      </c>
      <c r="H61" s="21"/>
      <c r="I61" s="21"/>
      <c r="J61" s="78"/>
      <c r="K61" s="78"/>
      <c r="L61" s="78"/>
      <c r="M61" s="21"/>
      <c r="N61" s="21"/>
    </row>
    <row r="62" spans="1:14" ht="12.75" customHeight="1" x14ac:dyDescent="0.2">
      <c r="A62" s="19">
        <v>61</v>
      </c>
      <c r="B62" s="81">
        <v>94</v>
      </c>
      <c r="C62" s="81" t="s">
        <v>42</v>
      </c>
      <c r="D62" s="81" t="s">
        <v>43</v>
      </c>
      <c r="E62" s="86" t="s">
        <v>144</v>
      </c>
      <c r="F62" s="85">
        <v>35330</v>
      </c>
      <c r="G62" s="86" t="s">
        <v>145</v>
      </c>
      <c r="H62" s="21"/>
      <c r="I62" s="21"/>
      <c r="J62" s="78"/>
      <c r="K62" s="78"/>
      <c r="L62" s="78"/>
      <c r="M62" s="21"/>
      <c r="N62" s="21"/>
    </row>
    <row r="63" spans="1:14" ht="12.75" customHeight="1" x14ac:dyDescent="0.2">
      <c r="A63" s="19">
        <v>62</v>
      </c>
      <c r="B63" s="81">
        <v>93</v>
      </c>
      <c r="C63" s="81" t="s">
        <v>42</v>
      </c>
      <c r="D63" s="81" t="s">
        <v>43</v>
      </c>
      <c r="E63" s="86" t="s">
        <v>146</v>
      </c>
      <c r="F63" s="85">
        <v>25885</v>
      </c>
      <c r="G63" s="86" t="s">
        <v>78</v>
      </c>
      <c r="H63" s="21"/>
      <c r="I63" s="21"/>
      <c r="J63" s="78"/>
      <c r="K63" s="78"/>
      <c r="L63" s="78"/>
      <c r="M63" s="21"/>
      <c r="N63" s="21"/>
    </row>
    <row r="64" spans="1:14" ht="12.75" customHeight="1" x14ac:dyDescent="0.2">
      <c r="A64" s="19">
        <v>63</v>
      </c>
      <c r="B64" s="81">
        <v>34</v>
      </c>
      <c r="C64" s="81" t="s">
        <v>53</v>
      </c>
      <c r="D64" s="81" t="s">
        <v>46</v>
      </c>
      <c r="E64" s="86" t="s">
        <v>147</v>
      </c>
      <c r="F64" s="85">
        <v>38678</v>
      </c>
      <c r="G64" s="86" t="s">
        <v>148</v>
      </c>
      <c r="H64" s="21"/>
      <c r="I64" s="21"/>
      <c r="J64" s="78"/>
      <c r="K64" s="78"/>
      <c r="L64" s="78"/>
      <c r="M64" s="21"/>
      <c r="N64" s="21"/>
    </row>
    <row r="65" spans="1:14" ht="12.75" customHeight="1" x14ac:dyDescent="0.2">
      <c r="A65" s="19">
        <v>64</v>
      </c>
      <c r="B65" s="81">
        <v>36</v>
      </c>
      <c r="C65" s="81" t="s">
        <v>53</v>
      </c>
      <c r="D65" s="81" t="s">
        <v>46</v>
      </c>
      <c r="E65" s="86" t="s">
        <v>149</v>
      </c>
      <c r="F65" s="85">
        <v>38174</v>
      </c>
      <c r="G65" s="86" t="s">
        <v>148</v>
      </c>
      <c r="H65" s="21"/>
      <c r="I65" s="21"/>
      <c r="J65" s="78"/>
      <c r="K65" s="78"/>
      <c r="L65" s="78"/>
      <c r="M65" s="21"/>
      <c r="N65" s="21"/>
    </row>
    <row r="66" spans="1:14" ht="12.75" customHeight="1" x14ac:dyDescent="0.2">
      <c r="A66" s="19">
        <v>65</v>
      </c>
      <c r="B66" s="81">
        <v>39</v>
      </c>
      <c r="C66" s="81" t="s">
        <v>53</v>
      </c>
      <c r="D66" s="81" t="s">
        <v>46</v>
      </c>
      <c r="E66" s="86" t="s">
        <v>150</v>
      </c>
      <c r="F66" s="85">
        <v>40176</v>
      </c>
      <c r="G66" s="22" t="s">
        <v>59</v>
      </c>
      <c r="H66" s="21"/>
      <c r="I66" s="21"/>
      <c r="J66" s="78"/>
      <c r="K66" s="78"/>
      <c r="L66" s="78"/>
      <c r="M66" s="21"/>
      <c r="N66" s="21"/>
    </row>
    <row r="67" spans="1:14" ht="12.75" customHeight="1" x14ac:dyDescent="0.2">
      <c r="A67" s="19">
        <v>66</v>
      </c>
      <c r="B67" s="21"/>
      <c r="C67" s="21"/>
      <c r="D67" s="21"/>
      <c r="E67" s="22"/>
      <c r="F67" s="85"/>
      <c r="G67" s="22"/>
      <c r="H67" s="21"/>
      <c r="I67" s="21"/>
      <c r="J67" s="78"/>
      <c r="K67" s="78"/>
      <c r="L67" s="78"/>
      <c r="M67" s="21"/>
      <c r="N67" s="21"/>
    </row>
    <row r="68" spans="1:14" ht="12.75" customHeight="1" x14ac:dyDescent="0.2">
      <c r="A68" s="19">
        <v>67</v>
      </c>
      <c r="B68" s="21"/>
      <c r="C68" s="21"/>
      <c r="D68" s="21"/>
      <c r="E68" s="22"/>
      <c r="F68" s="85"/>
      <c r="G68" s="22"/>
      <c r="H68" s="21"/>
      <c r="I68" s="21"/>
      <c r="J68" s="78"/>
      <c r="K68" s="78"/>
      <c r="L68" s="78"/>
      <c r="M68" s="21"/>
      <c r="N68" s="21"/>
    </row>
    <row r="69" spans="1:14" ht="12.75" customHeight="1" x14ac:dyDescent="0.2">
      <c r="A69" s="19">
        <v>68</v>
      </c>
      <c r="B69" s="21"/>
      <c r="C69" s="21"/>
      <c r="D69" s="21"/>
      <c r="E69" s="22"/>
      <c r="F69" s="85"/>
      <c r="G69" s="22"/>
      <c r="H69" s="21"/>
      <c r="I69" s="21"/>
      <c r="J69" s="78"/>
      <c r="K69" s="78"/>
      <c r="L69" s="78"/>
      <c r="M69" s="21"/>
      <c r="N69" s="21"/>
    </row>
    <row r="70" spans="1:14" ht="12.75" customHeight="1" x14ac:dyDescent="0.2">
      <c r="A70" s="19">
        <v>69</v>
      </c>
      <c r="B70" s="21"/>
      <c r="C70" s="21"/>
      <c r="D70" s="21"/>
      <c r="E70" s="22"/>
      <c r="F70" s="85"/>
      <c r="G70" s="22"/>
      <c r="H70" s="21"/>
      <c r="I70" s="21"/>
      <c r="J70" s="78"/>
      <c r="K70" s="78"/>
      <c r="L70" s="78"/>
      <c r="M70" s="21"/>
      <c r="N70" s="21"/>
    </row>
    <row r="71" spans="1:14" ht="12.75" customHeight="1" x14ac:dyDescent="0.2">
      <c r="A71" s="19">
        <v>70</v>
      </c>
      <c r="B71" s="21"/>
      <c r="C71" s="21"/>
      <c r="D71" s="21"/>
      <c r="E71" s="22"/>
      <c r="F71" s="85"/>
      <c r="G71" s="22"/>
      <c r="H71" s="21"/>
      <c r="I71" s="21"/>
      <c r="J71" s="78"/>
      <c r="K71" s="78"/>
      <c r="L71" s="78"/>
      <c r="M71" s="21"/>
      <c r="N71" s="21"/>
    </row>
    <row r="72" spans="1:14" ht="12.75" customHeight="1" x14ac:dyDescent="0.2">
      <c r="A72" s="19">
        <v>71</v>
      </c>
      <c r="B72" s="21"/>
      <c r="C72" s="21"/>
      <c r="D72" s="21"/>
      <c r="E72" s="22"/>
      <c r="F72" s="85"/>
      <c r="G72" s="22"/>
      <c r="H72" s="21"/>
      <c r="I72" s="21"/>
      <c r="J72" s="78"/>
      <c r="K72" s="78"/>
      <c r="L72" s="78"/>
      <c r="M72" s="21"/>
      <c r="N72" s="21"/>
    </row>
    <row r="73" spans="1:14" ht="12.75" customHeight="1" x14ac:dyDescent="0.2">
      <c r="A73" s="19">
        <v>72</v>
      </c>
      <c r="B73" s="21"/>
      <c r="C73" s="21"/>
      <c r="D73" s="21"/>
      <c r="E73" s="22"/>
      <c r="F73" s="85"/>
      <c r="G73" s="22"/>
      <c r="H73" s="21"/>
      <c r="I73" s="21"/>
      <c r="J73" s="78"/>
      <c r="K73" s="78"/>
      <c r="L73" s="78"/>
      <c r="M73" s="21"/>
      <c r="N73" s="21"/>
    </row>
    <row r="74" spans="1:14" ht="12.75" customHeight="1" x14ac:dyDescent="0.2">
      <c r="A74" s="19">
        <v>73</v>
      </c>
      <c r="B74" s="21"/>
      <c r="C74" s="21"/>
      <c r="D74" s="21"/>
      <c r="E74" s="22"/>
      <c r="F74" s="85"/>
      <c r="G74" s="22"/>
      <c r="H74" s="21"/>
      <c r="I74" s="21"/>
      <c r="J74" s="78"/>
      <c r="K74" s="78"/>
      <c r="L74" s="78"/>
      <c r="M74" s="21"/>
      <c r="N74" s="21"/>
    </row>
    <row r="75" spans="1:14" ht="12.75" customHeight="1" x14ac:dyDescent="0.2">
      <c r="A75" s="19">
        <v>74</v>
      </c>
      <c r="B75" s="21"/>
      <c r="C75" s="21"/>
      <c r="D75" s="21"/>
      <c r="E75" s="22"/>
      <c r="F75" s="85"/>
      <c r="G75" s="22"/>
      <c r="H75" s="21"/>
      <c r="I75" s="21"/>
      <c r="J75" s="78"/>
      <c r="K75" s="78"/>
      <c r="L75" s="78"/>
      <c r="M75" s="21"/>
      <c r="N75" s="21"/>
    </row>
    <row r="76" spans="1:14" ht="12.75" customHeight="1" x14ac:dyDescent="0.2">
      <c r="A76" s="19">
        <v>75</v>
      </c>
      <c r="B76" s="21"/>
      <c r="C76" s="21"/>
      <c r="D76" s="21"/>
      <c r="E76" s="22"/>
      <c r="F76" s="87"/>
      <c r="G76" s="22"/>
      <c r="H76" s="21"/>
      <c r="I76" s="21"/>
      <c r="J76" s="78"/>
      <c r="K76" s="78"/>
      <c r="L76" s="78"/>
      <c r="M76" s="21"/>
      <c r="N76" s="21"/>
    </row>
    <row r="77" spans="1:14" ht="12.75" customHeight="1" x14ac:dyDescent="0.2">
      <c r="A77" s="19">
        <v>76</v>
      </c>
      <c r="B77" s="21"/>
      <c r="C77" s="21"/>
      <c r="D77" s="21"/>
      <c r="E77" s="22"/>
      <c r="F77" s="87"/>
      <c r="G77" s="22"/>
      <c r="H77" s="21"/>
      <c r="I77" s="21"/>
      <c r="J77" s="78"/>
      <c r="K77" s="78"/>
      <c r="L77" s="78"/>
      <c r="M77" s="21"/>
      <c r="N77" s="21"/>
    </row>
    <row r="78" spans="1:14" ht="12.75" customHeight="1" x14ac:dyDescent="0.2">
      <c r="A78" s="19">
        <v>77</v>
      </c>
      <c r="B78" s="21"/>
      <c r="C78" s="21"/>
      <c r="D78" s="21"/>
      <c r="E78" s="22"/>
      <c r="F78" s="87"/>
      <c r="G78" s="22"/>
      <c r="H78" s="21"/>
      <c r="I78" s="21"/>
      <c r="J78" s="78"/>
      <c r="K78" s="78"/>
      <c r="L78" s="78"/>
      <c r="M78" s="21"/>
      <c r="N78" s="21"/>
    </row>
    <row r="79" spans="1:14" ht="12.75" customHeight="1" x14ac:dyDescent="0.2">
      <c r="A79" s="19">
        <v>78</v>
      </c>
      <c r="B79" s="21"/>
      <c r="C79" s="21"/>
      <c r="D79" s="21"/>
      <c r="E79" s="22"/>
      <c r="F79" s="87"/>
      <c r="G79" s="22"/>
      <c r="H79" s="21"/>
      <c r="I79" s="21"/>
      <c r="J79" s="78"/>
      <c r="K79" s="78"/>
      <c r="L79" s="78"/>
      <c r="M79" s="21"/>
      <c r="N79" s="21"/>
    </row>
    <row r="80" spans="1:14" ht="12.75" customHeight="1" x14ac:dyDescent="0.2">
      <c r="A80" s="19">
        <v>79</v>
      </c>
      <c r="B80" s="21"/>
      <c r="C80" s="21"/>
      <c r="D80" s="21"/>
      <c r="E80" s="22"/>
      <c r="F80" s="87"/>
      <c r="G80" s="22"/>
      <c r="H80" s="21"/>
      <c r="I80" s="21"/>
      <c r="J80" s="78"/>
      <c r="K80" s="78"/>
      <c r="L80" s="78"/>
      <c r="M80" s="21"/>
      <c r="N80" s="21"/>
    </row>
    <row r="81" spans="1:14" ht="12.75" customHeight="1" x14ac:dyDescent="0.2">
      <c r="A81" s="19">
        <v>80</v>
      </c>
      <c r="B81" s="21"/>
      <c r="C81" s="21"/>
      <c r="D81" s="21"/>
      <c r="E81" s="22"/>
      <c r="F81" s="87"/>
      <c r="G81" s="22"/>
      <c r="H81" s="21"/>
      <c r="I81" s="21"/>
      <c r="J81" s="78"/>
      <c r="K81" s="78"/>
      <c r="L81" s="78"/>
      <c r="M81" s="21"/>
      <c r="N81" s="21"/>
    </row>
    <row r="82" spans="1:14" ht="12.75" customHeight="1" x14ac:dyDescent="0.2">
      <c r="A82" s="19">
        <v>81</v>
      </c>
      <c r="B82" s="21"/>
      <c r="C82" s="21"/>
      <c r="D82" s="21"/>
      <c r="E82" s="22"/>
      <c r="F82" s="87"/>
      <c r="G82" s="22"/>
      <c r="H82" s="21"/>
      <c r="I82" s="21"/>
      <c r="J82" s="78"/>
      <c r="K82" s="78"/>
      <c r="L82" s="78"/>
      <c r="M82" s="21"/>
      <c r="N82" s="21"/>
    </row>
    <row r="83" spans="1:14" ht="12.75" customHeight="1" x14ac:dyDescent="0.2">
      <c r="A83" s="19">
        <v>82</v>
      </c>
      <c r="B83" s="21"/>
      <c r="C83" s="21"/>
      <c r="D83" s="21"/>
      <c r="E83" s="22"/>
      <c r="F83" s="87"/>
      <c r="G83" s="22"/>
      <c r="H83" s="21"/>
      <c r="I83" s="21"/>
      <c r="J83" s="78"/>
      <c r="K83" s="78"/>
      <c r="L83" s="78"/>
      <c r="M83" s="21"/>
      <c r="N83" s="21"/>
    </row>
    <row r="84" spans="1:14" ht="12.75" customHeight="1" x14ac:dyDescent="0.2">
      <c r="A84" s="19">
        <v>83</v>
      </c>
      <c r="B84" s="21"/>
      <c r="C84" s="21"/>
      <c r="D84" s="21"/>
      <c r="E84" s="22"/>
      <c r="F84" s="87"/>
      <c r="G84" s="22"/>
      <c r="H84" s="21"/>
      <c r="I84" s="21"/>
      <c r="J84" s="78"/>
      <c r="K84" s="78"/>
      <c r="L84" s="78"/>
      <c r="M84" s="21"/>
      <c r="N84" s="21"/>
    </row>
    <row r="85" spans="1:14" ht="12.75" customHeight="1" x14ac:dyDescent="0.2">
      <c r="A85" s="19">
        <v>84</v>
      </c>
      <c r="B85" s="21"/>
      <c r="C85" s="21"/>
      <c r="D85" s="21"/>
      <c r="E85" s="22"/>
      <c r="F85" s="87"/>
      <c r="G85" s="22"/>
      <c r="H85" s="21"/>
      <c r="I85" s="21"/>
      <c r="J85" s="78"/>
      <c r="K85" s="78"/>
      <c r="L85" s="78"/>
      <c r="M85" s="21"/>
      <c r="N85" s="21"/>
    </row>
    <row r="86" spans="1:14" ht="12.75" customHeight="1" x14ac:dyDescent="0.2">
      <c r="A86" s="19">
        <v>85</v>
      </c>
      <c r="B86" s="21"/>
      <c r="C86" s="21"/>
      <c r="D86" s="21"/>
      <c r="E86" s="22"/>
      <c r="F86" s="87"/>
      <c r="G86" s="22"/>
      <c r="H86" s="21"/>
      <c r="I86" s="21"/>
      <c r="J86" s="78"/>
      <c r="K86" s="78"/>
      <c r="L86" s="78"/>
      <c r="M86" s="21"/>
      <c r="N86" s="21"/>
    </row>
    <row r="87" spans="1:14" ht="12.75" customHeight="1" x14ac:dyDescent="0.2">
      <c r="A87" s="19">
        <v>86</v>
      </c>
      <c r="B87" s="21"/>
      <c r="C87" s="21"/>
      <c r="D87" s="21"/>
      <c r="E87" s="22"/>
      <c r="F87" s="87"/>
      <c r="G87" s="22"/>
      <c r="H87" s="21"/>
      <c r="I87" s="21"/>
      <c r="J87" s="78"/>
      <c r="K87" s="78"/>
      <c r="L87" s="78"/>
      <c r="M87" s="21"/>
      <c r="N87" s="21"/>
    </row>
    <row r="88" spans="1:14" ht="12.75" customHeight="1" x14ac:dyDescent="0.2">
      <c r="A88" s="19">
        <v>87</v>
      </c>
      <c r="B88" s="21"/>
      <c r="C88" s="21"/>
      <c r="D88" s="21"/>
      <c r="E88" s="22"/>
      <c r="F88" s="87"/>
      <c r="G88" s="22"/>
      <c r="H88" s="21"/>
      <c r="I88" s="21"/>
      <c r="J88" s="78"/>
      <c r="K88" s="78"/>
      <c r="L88" s="78"/>
      <c r="M88" s="21"/>
      <c r="N88" s="21"/>
    </row>
    <row r="89" spans="1:14" ht="12.75" customHeight="1" x14ac:dyDescent="0.2">
      <c r="A89" s="19">
        <v>88</v>
      </c>
      <c r="B89" s="21"/>
      <c r="C89" s="21"/>
      <c r="D89" s="21"/>
      <c r="E89" s="22"/>
      <c r="F89" s="87"/>
      <c r="G89" s="22"/>
      <c r="H89" s="21"/>
      <c r="I89" s="21"/>
      <c r="J89" s="78"/>
      <c r="K89" s="78"/>
      <c r="L89" s="78"/>
      <c r="M89" s="21"/>
      <c r="N89" s="21"/>
    </row>
    <row r="90" spans="1:14" ht="12.75" customHeight="1" x14ac:dyDescent="0.2">
      <c r="A90" s="19">
        <v>89</v>
      </c>
      <c r="B90" s="21"/>
      <c r="C90" s="21"/>
      <c r="D90" s="21"/>
      <c r="E90" s="22"/>
      <c r="F90" s="87"/>
      <c r="G90" s="22"/>
      <c r="H90" s="21"/>
      <c r="I90" s="21"/>
      <c r="J90" s="78"/>
      <c r="K90" s="78"/>
      <c r="L90" s="78"/>
      <c r="M90" s="21"/>
      <c r="N90" s="21"/>
    </row>
    <row r="91" spans="1:14" ht="12.75" customHeight="1" x14ac:dyDescent="0.2">
      <c r="A91" s="19">
        <v>90</v>
      </c>
      <c r="B91" s="21"/>
      <c r="C91" s="21"/>
      <c r="D91" s="21"/>
      <c r="E91" s="22"/>
      <c r="F91" s="87"/>
      <c r="G91" s="22"/>
      <c r="H91" s="21"/>
      <c r="I91" s="21"/>
      <c r="J91" s="78"/>
      <c r="K91" s="78"/>
      <c r="L91" s="78"/>
      <c r="M91" s="21"/>
      <c r="N91" s="21"/>
    </row>
    <row r="92" spans="1:14" ht="12.75" customHeight="1" x14ac:dyDescent="0.2">
      <c r="A92" s="19">
        <v>91</v>
      </c>
      <c r="B92" s="21"/>
      <c r="C92" s="21"/>
      <c r="D92" s="21"/>
      <c r="E92" s="22"/>
      <c r="F92" s="87"/>
      <c r="G92" s="22"/>
      <c r="H92" s="21"/>
      <c r="I92" s="21"/>
      <c r="J92" s="78"/>
      <c r="K92" s="78"/>
      <c r="L92" s="78"/>
      <c r="M92" s="21"/>
      <c r="N92" s="21"/>
    </row>
    <row r="93" spans="1:14" ht="12.75" customHeight="1" x14ac:dyDescent="0.2">
      <c r="A93" s="19">
        <v>92</v>
      </c>
      <c r="B93" s="21"/>
      <c r="C93" s="21"/>
      <c r="D93" s="21"/>
      <c r="E93" s="22"/>
      <c r="F93" s="87"/>
      <c r="G93" s="22"/>
      <c r="H93" s="21"/>
      <c r="I93" s="21"/>
      <c r="J93" s="78"/>
      <c r="K93" s="78"/>
      <c r="L93" s="78"/>
      <c r="M93" s="21"/>
      <c r="N93" s="21"/>
    </row>
    <row r="94" spans="1:14" ht="12.75" customHeight="1" x14ac:dyDescent="0.2">
      <c r="A94" s="19">
        <v>93</v>
      </c>
      <c r="B94" s="21"/>
      <c r="C94" s="21"/>
      <c r="D94" s="21"/>
      <c r="E94" s="22"/>
      <c r="F94" s="87"/>
      <c r="G94" s="22"/>
      <c r="H94" s="21"/>
      <c r="I94" s="21"/>
      <c r="J94" s="78"/>
      <c r="K94" s="78"/>
      <c r="L94" s="78"/>
      <c r="M94" s="21"/>
      <c r="N94" s="21"/>
    </row>
    <row r="95" spans="1:14" ht="12.75" customHeight="1" x14ac:dyDescent="0.2">
      <c r="A95" s="19">
        <v>94</v>
      </c>
      <c r="B95" s="21"/>
      <c r="C95" s="21"/>
      <c r="D95" s="21"/>
      <c r="E95" s="22"/>
      <c r="F95" s="87"/>
      <c r="G95" s="22"/>
      <c r="H95" s="21"/>
      <c r="I95" s="21"/>
      <c r="J95" s="78"/>
      <c r="K95" s="78"/>
      <c r="L95" s="78"/>
      <c r="M95" s="21"/>
      <c r="N95" s="21"/>
    </row>
    <row r="96" spans="1:14" ht="12.75" customHeight="1" x14ac:dyDescent="0.2">
      <c r="A96" s="19">
        <v>95</v>
      </c>
      <c r="B96" s="21"/>
      <c r="C96" s="21"/>
      <c r="D96" s="21"/>
      <c r="E96" s="22"/>
      <c r="F96" s="87"/>
      <c r="G96" s="22"/>
      <c r="H96" s="21"/>
      <c r="I96" s="21"/>
      <c r="J96" s="78"/>
      <c r="K96" s="78"/>
      <c r="L96" s="78"/>
      <c r="M96" s="21"/>
      <c r="N96" s="21"/>
    </row>
    <row r="97" spans="1:14" ht="12.75" customHeight="1" x14ac:dyDescent="0.2">
      <c r="A97" s="19">
        <v>96</v>
      </c>
      <c r="B97" s="21"/>
      <c r="C97" s="21"/>
      <c r="D97" s="21"/>
      <c r="E97" s="22"/>
      <c r="F97" s="87"/>
      <c r="G97" s="22"/>
      <c r="H97" s="21"/>
      <c r="I97" s="21"/>
      <c r="J97" s="78"/>
      <c r="K97" s="78"/>
      <c r="L97" s="78"/>
      <c r="M97" s="21"/>
      <c r="N97" s="21"/>
    </row>
    <row r="98" spans="1:14" ht="12.75" customHeight="1" x14ac:dyDescent="0.2">
      <c r="A98" s="19">
        <v>97</v>
      </c>
      <c r="B98" s="21"/>
      <c r="C98" s="21"/>
      <c r="D98" s="21"/>
      <c r="E98" s="22"/>
      <c r="F98" s="87"/>
      <c r="G98" s="22"/>
      <c r="H98" s="21"/>
      <c r="I98" s="21"/>
      <c r="J98" s="78"/>
      <c r="K98" s="78"/>
      <c r="L98" s="78"/>
      <c r="M98" s="21"/>
      <c r="N98" s="21"/>
    </row>
    <row r="99" spans="1:14" ht="12.75" customHeight="1" x14ac:dyDescent="0.2">
      <c r="A99" s="19">
        <v>98</v>
      </c>
      <c r="B99" s="21"/>
      <c r="C99" s="21"/>
      <c r="D99" s="21"/>
      <c r="E99" s="22"/>
      <c r="F99" s="87"/>
      <c r="G99" s="22"/>
      <c r="H99" s="21"/>
      <c r="I99" s="21"/>
      <c r="J99" s="78"/>
      <c r="K99" s="78"/>
      <c r="L99" s="78"/>
      <c r="M99" s="21"/>
      <c r="N99" s="21"/>
    </row>
    <row r="100" spans="1:14" ht="12.75" customHeight="1" x14ac:dyDescent="0.2">
      <c r="A100" s="19">
        <v>99</v>
      </c>
      <c r="B100" s="21"/>
      <c r="C100" s="21"/>
      <c r="D100" s="21"/>
      <c r="E100" s="22"/>
      <c r="F100" s="87"/>
      <c r="G100" s="22"/>
      <c r="H100" s="21"/>
      <c r="I100" s="21"/>
      <c r="J100" s="78"/>
      <c r="K100" s="78"/>
      <c r="L100" s="78"/>
      <c r="M100" s="21"/>
      <c r="N100" s="21"/>
    </row>
    <row r="101" spans="1:14" ht="12.75" customHeight="1" x14ac:dyDescent="0.2">
      <c r="A101" s="19">
        <v>100</v>
      </c>
      <c r="B101" s="21"/>
      <c r="C101" s="21"/>
      <c r="D101" s="21"/>
      <c r="E101" s="22"/>
      <c r="F101" s="87"/>
      <c r="G101" s="22"/>
      <c r="H101" s="21"/>
      <c r="I101" s="21"/>
      <c r="J101" s="78"/>
      <c r="K101" s="78"/>
      <c r="L101" s="78"/>
      <c r="M101" s="21"/>
      <c r="N101" s="21"/>
    </row>
    <row r="102" spans="1:14" ht="12.75" customHeight="1" x14ac:dyDescent="0.2">
      <c r="A102" s="19">
        <v>101</v>
      </c>
      <c r="B102" s="21"/>
      <c r="C102" s="21"/>
      <c r="D102" s="21"/>
      <c r="E102" s="22"/>
      <c r="F102" s="87"/>
      <c r="G102" s="22"/>
      <c r="H102" s="21"/>
      <c r="I102" s="21"/>
      <c r="J102" s="78"/>
      <c r="K102" s="78"/>
      <c r="L102" s="78"/>
      <c r="M102" s="21"/>
      <c r="N102" s="21"/>
    </row>
    <row r="103" spans="1:14" ht="12.75" customHeight="1" x14ac:dyDescent="0.2">
      <c r="A103" s="19">
        <v>102</v>
      </c>
      <c r="B103" s="21"/>
      <c r="C103" s="21"/>
      <c r="D103" s="21"/>
      <c r="E103" s="22"/>
      <c r="F103" s="87"/>
      <c r="G103" s="22"/>
      <c r="H103" s="21"/>
      <c r="I103" s="21"/>
      <c r="J103" s="78"/>
      <c r="K103" s="78"/>
      <c r="L103" s="78"/>
      <c r="M103" s="21"/>
      <c r="N103" s="21"/>
    </row>
    <row r="104" spans="1:14" ht="12.75" customHeight="1" x14ac:dyDescent="0.2">
      <c r="A104" s="19">
        <v>103</v>
      </c>
      <c r="B104" s="21"/>
      <c r="C104" s="21"/>
      <c r="D104" s="21"/>
      <c r="E104" s="22"/>
      <c r="F104" s="87"/>
      <c r="G104" s="22"/>
      <c r="H104" s="21"/>
      <c r="I104" s="21"/>
      <c r="J104" s="78"/>
      <c r="K104" s="78"/>
      <c r="L104" s="78"/>
      <c r="M104" s="21"/>
      <c r="N104" s="21"/>
    </row>
    <row r="105" spans="1:14" ht="12.75" customHeight="1" x14ac:dyDescent="0.2">
      <c r="A105" s="19">
        <v>104</v>
      </c>
      <c r="B105" s="21"/>
      <c r="C105" s="21"/>
      <c r="D105" s="21"/>
      <c r="E105" s="22"/>
      <c r="F105" s="87"/>
      <c r="G105" s="22"/>
      <c r="H105" s="21"/>
      <c r="I105" s="21"/>
      <c r="J105" s="78"/>
      <c r="K105" s="78"/>
      <c r="L105" s="78"/>
      <c r="M105" s="21"/>
      <c r="N105" s="21"/>
    </row>
    <row r="106" spans="1:14" ht="12.75" customHeight="1" x14ac:dyDescent="0.2">
      <c r="A106" s="19">
        <v>105</v>
      </c>
      <c r="B106" s="21"/>
      <c r="C106" s="21"/>
      <c r="D106" s="21"/>
      <c r="E106" s="22"/>
      <c r="F106" s="87"/>
      <c r="G106" s="22"/>
      <c r="H106" s="21"/>
      <c r="I106" s="21"/>
      <c r="J106" s="78"/>
      <c r="K106" s="78"/>
      <c r="L106" s="78"/>
      <c r="M106" s="21"/>
      <c r="N106" s="21"/>
    </row>
    <row r="107" spans="1:14" ht="12.75" customHeight="1" x14ac:dyDescent="0.2">
      <c r="A107" s="19">
        <v>106</v>
      </c>
      <c r="B107" s="21"/>
      <c r="C107" s="21"/>
      <c r="D107" s="21"/>
      <c r="E107" s="22"/>
      <c r="F107" s="87"/>
      <c r="G107" s="22"/>
      <c r="H107" s="21"/>
      <c r="I107" s="21"/>
      <c r="J107" s="78"/>
      <c r="K107" s="78"/>
      <c r="L107" s="78"/>
      <c r="M107" s="21"/>
      <c r="N107" s="21"/>
    </row>
    <row r="108" spans="1:14" ht="12.75" customHeight="1" x14ac:dyDescent="0.2">
      <c r="A108" s="19">
        <v>107</v>
      </c>
      <c r="B108" s="21"/>
      <c r="C108" s="21"/>
      <c r="D108" s="21"/>
      <c r="E108" s="22"/>
      <c r="F108" s="87"/>
      <c r="G108" s="22"/>
      <c r="H108" s="21"/>
      <c r="I108" s="21"/>
      <c r="J108" s="78"/>
      <c r="K108" s="78"/>
      <c r="L108" s="78"/>
      <c r="M108" s="21"/>
      <c r="N108" s="21"/>
    </row>
    <row r="109" spans="1:14" ht="12.75" customHeight="1" x14ac:dyDescent="0.2">
      <c r="A109" s="19">
        <v>108</v>
      </c>
      <c r="B109" s="21"/>
      <c r="C109" s="21"/>
      <c r="D109" s="21"/>
      <c r="E109" s="22"/>
      <c r="F109" s="87"/>
      <c r="G109" s="22"/>
      <c r="H109" s="21"/>
      <c r="I109" s="21"/>
      <c r="J109" s="78"/>
      <c r="K109" s="78"/>
      <c r="L109" s="78"/>
      <c r="M109" s="21"/>
      <c r="N109" s="21"/>
    </row>
    <row r="110" spans="1:14" ht="12.75" customHeight="1" x14ac:dyDescent="0.2">
      <c r="A110" s="19">
        <v>109</v>
      </c>
      <c r="B110" s="21"/>
      <c r="C110" s="21"/>
      <c r="D110" s="21"/>
      <c r="E110" s="22"/>
      <c r="F110" s="87"/>
      <c r="G110" s="22"/>
      <c r="H110" s="21"/>
      <c r="I110" s="21"/>
      <c r="J110" s="78"/>
      <c r="K110" s="78"/>
      <c r="L110" s="78"/>
      <c r="M110" s="21"/>
      <c r="N110" s="21"/>
    </row>
    <row r="111" spans="1:14" ht="12.75" customHeight="1" x14ac:dyDescent="0.2">
      <c r="A111" s="19">
        <v>110</v>
      </c>
      <c r="B111" s="21"/>
      <c r="C111" s="21"/>
      <c r="D111" s="21"/>
      <c r="E111" s="22"/>
      <c r="F111" s="87"/>
      <c r="G111" s="22"/>
      <c r="H111" s="21"/>
      <c r="I111" s="21"/>
      <c r="J111" s="78"/>
      <c r="K111" s="78"/>
      <c r="L111" s="78"/>
      <c r="M111" s="21"/>
      <c r="N111" s="21"/>
    </row>
    <row r="112" spans="1:14" ht="12.75" customHeight="1" x14ac:dyDescent="0.2">
      <c r="A112" s="19">
        <v>111</v>
      </c>
      <c r="B112" s="21"/>
      <c r="C112" s="21"/>
      <c r="D112" s="21"/>
      <c r="E112" s="22"/>
      <c r="F112" s="87"/>
      <c r="G112" s="22"/>
      <c r="H112" s="21"/>
      <c r="I112" s="21"/>
      <c r="J112" s="78"/>
      <c r="K112" s="78"/>
      <c r="L112" s="78"/>
      <c r="M112" s="21"/>
      <c r="N112" s="21"/>
    </row>
    <row r="113" spans="1:14" ht="12.75" customHeight="1" x14ac:dyDescent="0.2">
      <c r="A113" s="19">
        <v>112</v>
      </c>
      <c r="B113" s="21"/>
      <c r="C113" s="21"/>
      <c r="D113" s="21"/>
      <c r="E113" s="22"/>
      <c r="F113" s="87"/>
      <c r="G113" s="22"/>
      <c r="H113" s="21"/>
      <c r="I113" s="21"/>
      <c r="J113" s="78"/>
      <c r="K113" s="78"/>
      <c r="L113" s="78"/>
      <c r="M113" s="21"/>
      <c r="N113" s="21"/>
    </row>
    <row r="114" spans="1:14" ht="12.75" customHeight="1" x14ac:dyDescent="0.2">
      <c r="A114" s="19">
        <v>113</v>
      </c>
      <c r="B114" s="21"/>
      <c r="C114" s="21"/>
      <c r="D114" s="21"/>
      <c r="E114" s="22"/>
      <c r="F114" s="87"/>
      <c r="G114" s="22"/>
      <c r="H114" s="21"/>
      <c r="I114" s="21"/>
      <c r="J114" s="78"/>
      <c r="K114" s="78"/>
      <c r="L114" s="78"/>
      <c r="M114" s="21"/>
      <c r="N114" s="21"/>
    </row>
    <row r="115" spans="1:14" ht="12.75" customHeight="1" x14ac:dyDescent="0.2">
      <c r="A115" s="19">
        <v>114</v>
      </c>
      <c r="B115" s="21"/>
      <c r="C115" s="21"/>
      <c r="D115" s="21"/>
      <c r="E115" s="22"/>
      <c r="F115" s="87"/>
      <c r="G115" s="22"/>
      <c r="H115" s="21"/>
      <c r="I115" s="21"/>
      <c r="J115" s="78"/>
      <c r="K115" s="78"/>
      <c r="L115" s="78"/>
      <c r="M115" s="21"/>
      <c r="N115" s="21"/>
    </row>
    <row r="116" spans="1:14" ht="12.75" customHeight="1" x14ac:dyDescent="0.2">
      <c r="A116" s="19">
        <v>115</v>
      </c>
      <c r="B116" s="21"/>
      <c r="C116" s="21"/>
      <c r="D116" s="21"/>
      <c r="E116" s="22"/>
      <c r="F116" s="87"/>
      <c r="G116" s="22"/>
      <c r="H116" s="21"/>
      <c r="I116" s="21"/>
      <c r="J116" s="78"/>
      <c r="K116" s="78"/>
      <c r="L116" s="78"/>
      <c r="M116" s="21"/>
      <c r="N116" s="21"/>
    </row>
    <row r="117" spans="1:14" ht="12.75" customHeight="1" x14ac:dyDescent="0.2">
      <c r="A117" s="19">
        <v>116</v>
      </c>
      <c r="B117" s="21"/>
      <c r="C117" s="21"/>
      <c r="D117" s="21"/>
      <c r="E117" s="22"/>
      <c r="F117" s="87"/>
      <c r="G117" s="22"/>
      <c r="H117" s="21"/>
      <c r="I117" s="21"/>
      <c r="J117" s="78"/>
      <c r="K117" s="78"/>
      <c r="L117" s="78"/>
      <c r="M117" s="21"/>
      <c r="N117" s="21"/>
    </row>
    <row r="118" spans="1:14" ht="12.75" customHeight="1" x14ac:dyDescent="0.2">
      <c r="A118" s="19">
        <v>117</v>
      </c>
      <c r="B118" s="21"/>
      <c r="C118" s="21"/>
      <c r="D118" s="21"/>
      <c r="E118" s="22"/>
      <c r="F118" s="87"/>
      <c r="G118" s="22"/>
      <c r="H118" s="21"/>
      <c r="I118" s="21"/>
      <c r="J118" s="78"/>
      <c r="K118" s="78"/>
      <c r="L118" s="78"/>
      <c r="M118" s="21"/>
      <c r="N118" s="21"/>
    </row>
    <row r="119" spans="1:14" ht="12.75" customHeight="1" x14ac:dyDescent="0.2">
      <c r="A119" s="19">
        <v>118</v>
      </c>
      <c r="B119" s="21"/>
      <c r="C119" s="21"/>
      <c r="D119" s="21"/>
      <c r="E119" s="22"/>
      <c r="F119" s="87"/>
      <c r="G119" s="22"/>
      <c r="H119" s="21"/>
      <c r="I119" s="21"/>
      <c r="J119" s="78"/>
      <c r="K119" s="78"/>
      <c r="L119" s="78"/>
      <c r="M119" s="21"/>
      <c r="N119" s="21"/>
    </row>
    <row r="120" spans="1:14" ht="12.75" customHeight="1" x14ac:dyDescent="0.2">
      <c r="A120" s="19">
        <v>119</v>
      </c>
      <c r="B120" s="21"/>
      <c r="C120" s="21"/>
      <c r="D120" s="21"/>
      <c r="E120" s="22"/>
      <c r="F120" s="87"/>
      <c r="G120" s="22"/>
      <c r="H120" s="21"/>
      <c r="I120" s="21"/>
      <c r="J120" s="78"/>
      <c r="K120" s="78"/>
      <c r="L120" s="78"/>
      <c r="M120" s="21"/>
      <c r="N120" s="21"/>
    </row>
    <row r="121" spans="1:14" ht="12.75" customHeight="1" x14ac:dyDescent="0.2">
      <c r="A121" s="19">
        <v>120</v>
      </c>
      <c r="B121" s="21"/>
      <c r="C121" s="21"/>
      <c r="D121" s="21"/>
      <c r="E121" s="22"/>
      <c r="F121" s="87"/>
      <c r="G121" s="22"/>
      <c r="H121" s="21"/>
      <c r="I121" s="21"/>
      <c r="J121" s="78"/>
      <c r="K121" s="78"/>
      <c r="L121" s="78"/>
      <c r="M121" s="21"/>
      <c r="N121" s="21"/>
    </row>
    <row r="122" spans="1:14" ht="12.75" customHeight="1" x14ac:dyDescent="0.2">
      <c r="A122" s="19">
        <v>121</v>
      </c>
      <c r="B122" s="21"/>
      <c r="C122" s="21"/>
      <c r="D122" s="21"/>
      <c r="E122" s="22"/>
      <c r="F122" s="87"/>
      <c r="G122" s="22"/>
      <c r="H122" s="21"/>
      <c r="I122" s="21"/>
      <c r="J122" s="78"/>
      <c r="K122" s="78"/>
      <c r="L122" s="78"/>
      <c r="M122" s="21"/>
      <c r="N122" s="21"/>
    </row>
    <row r="123" spans="1:14" ht="12.75" customHeight="1" x14ac:dyDescent="0.2">
      <c r="A123" s="19">
        <v>122</v>
      </c>
      <c r="B123" s="21"/>
      <c r="C123" s="21"/>
      <c r="D123" s="21"/>
      <c r="E123" s="22"/>
      <c r="F123" s="87"/>
      <c r="G123" s="22"/>
      <c r="H123" s="21"/>
      <c r="I123" s="21"/>
      <c r="J123" s="78"/>
      <c r="K123" s="78"/>
      <c r="L123" s="78"/>
      <c r="M123" s="21"/>
      <c r="N123" s="21"/>
    </row>
    <row r="124" spans="1:14" ht="12.75" customHeight="1" x14ac:dyDescent="0.2">
      <c r="A124" s="19">
        <v>123</v>
      </c>
      <c r="B124" s="21"/>
      <c r="C124" s="21"/>
      <c r="D124" s="21"/>
      <c r="E124" s="22"/>
      <c r="F124" s="87"/>
      <c r="G124" s="22"/>
      <c r="H124" s="21"/>
      <c r="I124" s="21"/>
      <c r="J124" s="78"/>
      <c r="K124" s="78"/>
      <c r="L124" s="78"/>
      <c r="M124" s="21"/>
      <c r="N124" s="21"/>
    </row>
    <row r="125" spans="1:14" ht="12.75" customHeight="1" x14ac:dyDescent="0.2">
      <c r="A125" s="19">
        <v>124</v>
      </c>
      <c r="B125" s="21"/>
      <c r="C125" s="21"/>
      <c r="D125" s="21"/>
      <c r="E125" s="22"/>
      <c r="F125" s="87"/>
      <c r="G125" s="22"/>
      <c r="H125" s="21"/>
      <c r="I125" s="21"/>
      <c r="J125" s="78"/>
      <c r="K125" s="78"/>
      <c r="L125" s="78"/>
      <c r="M125" s="21"/>
      <c r="N125" s="21"/>
    </row>
    <row r="126" spans="1:14" ht="12.75" customHeight="1" x14ac:dyDescent="0.2">
      <c r="A126" s="19">
        <v>125</v>
      </c>
      <c r="B126" s="21"/>
      <c r="C126" s="21"/>
      <c r="D126" s="21"/>
      <c r="E126" s="22"/>
      <c r="F126" s="87"/>
      <c r="G126" s="22"/>
      <c r="H126" s="21"/>
      <c r="I126" s="21"/>
      <c r="J126" s="78"/>
      <c r="K126" s="78"/>
      <c r="L126" s="78"/>
      <c r="M126" s="21"/>
      <c r="N126" s="21"/>
    </row>
    <row r="127" spans="1:14" ht="12.75" customHeight="1" x14ac:dyDescent="0.2">
      <c r="A127" s="19">
        <v>126</v>
      </c>
      <c r="B127" s="21"/>
      <c r="C127" s="21"/>
      <c r="D127" s="21"/>
      <c r="E127" s="22"/>
      <c r="F127" s="87"/>
      <c r="G127" s="22"/>
      <c r="H127" s="21"/>
      <c r="I127" s="21"/>
      <c r="J127" s="78"/>
      <c r="K127" s="78"/>
      <c r="L127" s="78"/>
      <c r="M127" s="21"/>
      <c r="N127" s="21"/>
    </row>
    <row r="128" spans="1:14" ht="12.75" customHeight="1" x14ac:dyDescent="0.2">
      <c r="A128" s="19">
        <v>127</v>
      </c>
      <c r="B128" s="21"/>
      <c r="C128" s="21"/>
      <c r="D128" s="21"/>
      <c r="E128" s="22"/>
      <c r="F128" s="87"/>
      <c r="G128" s="22"/>
      <c r="H128" s="21"/>
      <c r="I128" s="21"/>
      <c r="J128" s="78"/>
      <c r="K128" s="78"/>
      <c r="L128" s="78"/>
      <c r="M128" s="21"/>
      <c r="N128" s="21"/>
    </row>
    <row r="129" spans="1:14" ht="12.75" customHeight="1" x14ac:dyDescent="0.2">
      <c r="A129" s="19">
        <v>128</v>
      </c>
      <c r="B129" s="21"/>
      <c r="C129" s="21"/>
      <c r="D129" s="21"/>
      <c r="E129" s="22"/>
      <c r="F129" s="87"/>
      <c r="G129" s="22"/>
      <c r="H129" s="21"/>
      <c r="I129" s="21"/>
      <c r="J129" s="78"/>
      <c r="K129" s="78"/>
      <c r="L129" s="78"/>
      <c r="M129" s="21"/>
      <c r="N129" s="21"/>
    </row>
    <row r="130" spans="1:14" ht="12.75" customHeight="1" x14ac:dyDescent="0.2">
      <c r="A130" s="19">
        <v>129</v>
      </c>
      <c r="B130" s="21"/>
      <c r="C130" s="21"/>
      <c r="D130" s="21"/>
      <c r="E130" s="22"/>
      <c r="F130" s="87"/>
      <c r="G130" s="22"/>
      <c r="H130" s="21"/>
      <c r="I130" s="21"/>
      <c r="J130" s="78"/>
      <c r="K130" s="78"/>
      <c r="L130" s="78"/>
      <c r="M130" s="21"/>
      <c r="N130" s="21"/>
    </row>
    <row r="131" spans="1:14" ht="12.75" customHeight="1" x14ac:dyDescent="0.2">
      <c r="A131" s="19">
        <v>130</v>
      </c>
      <c r="B131" s="21"/>
      <c r="C131" s="21"/>
      <c r="D131" s="21"/>
      <c r="E131" s="22"/>
      <c r="F131" s="87"/>
      <c r="G131" s="22"/>
      <c r="H131" s="21"/>
      <c r="I131" s="21"/>
      <c r="J131" s="78"/>
      <c r="K131" s="78"/>
      <c r="L131" s="78"/>
      <c r="M131" s="21"/>
      <c r="N131" s="21"/>
    </row>
    <row r="132" spans="1:14" ht="12.75" customHeight="1" x14ac:dyDescent="0.2">
      <c r="A132" s="19">
        <v>131</v>
      </c>
      <c r="B132" s="21"/>
      <c r="C132" s="21"/>
      <c r="D132" s="21"/>
      <c r="E132" s="22"/>
      <c r="F132" s="87"/>
      <c r="G132" s="22"/>
      <c r="H132" s="21"/>
      <c r="I132" s="21"/>
      <c r="J132" s="78"/>
      <c r="K132" s="78"/>
      <c r="L132" s="78"/>
      <c r="M132" s="21"/>
      <c r="N132" s="21"/>
    </row>
    <row r="133" spans="1:14" ht="12.75" customHeight="1" x14ac:dyDescent="0.2">
      <c r="A133" s="19">
        <v>132</v>
      </c>
      <c r="B133" s="21"/>
      <c r="C133" s="21"/>
      <c r="D133" s="21"/>
      <c r="E133" s="22"/>
      <c r="F133" s="87"/>
      <c r="G133" s="22"/>
      <c r="H133" s="21"/>
      <c r="I133" s="21"/>
      <c r="J133" s="78"/>
      <c r="K133" s="78"/>
      <c r="L133" s="78"/>
      <c r="M133" s="21"/>
      <c r="N133" s="21"/>
    </row>
    <row r="134" spans="1:14" ht="12.75" customHeight="1" x14ac:dyDescent="0.2">
      <c r="A134" s="19">
        <v>133</v>
      </c>
      <c r="B134" s="21"/>
      <c r="C134" s="21"/>
      <c r="D134" s="21"/>
      <c r="E134" s="22"/>
      <c r="F134" s="87"/>
      <c r="G134" s="22"/>
      <c r="H134" s="21"/>
      <c r="I134" s="21"/>
      <c r="J134" s="78"/>
      <c r="K134" s="78"/>
      <c r="L134" s="78"/>
      <c r="M134" s="21"/>
      <c r="N134" s="21"/>
    </row>
    <row r="135" spans="1:14" ht="12.75" customHeight="1" x14ac:dyDescent="0.2">
      <c r="A135" s="19">
        <v>134</v>
      </c>
      <c r="B135" s="21"/>
      <c r="C135" s="21"/>
      <c r="D135" s="21"/>
      <c r="E135" s="22"/>
      <c r="F135" s="87"/>
      <c r="G135" s="22"/>
      <c r="H135" s="21"/>
      <c r="I135" s="21"/>
      <c r="J135" s="78"/>
      <c r="K135" s="78"/>
      <c r="L135" s="78"/>
      <c r="M135" s="21"/>
      <c r="N135" s="21"/>
    </row>
    <row r="136" spans="1:14" ht="12.75" customHeight="1" x14ac:dyDescent="0.2">
      <c r="A136" s="19">
        <v>135</v>
      </c>
      <c r="B136" s="21"/>
      <c r="C136" s="21"/>
      <c r="D136" s="21"/>
      <c r="E136" s="22"/>
      <c r="F136" s="87"/>
      <c r="G136" s="22"/>
      <c r="H136" s="21"/>
      <c r="I136" s="21"/>
      <c r="J136" s="78"/>
      <c r="K136" s="78"/>
      <c r="L136" s="78"/>
      <c r="M136" s="21"/>
      <c r="N136" s="21"/>
    </row>
    <row r="137" spans="1:14" ht="12.75" customHeight="1" x14ac:dyDescent="0.2">
      <c r="A137" s="19">
        <v>136</v>
      </c>
      <c r="B137" s="21"/>
      <c r="C137" s="21"/>
      <c r="D137" s="21"/>
      <c r="E137" s="22"/>
      <c r="F137" s="87"/>
      <c r="G137" s="22"/>
      <c r="H137" s="21"/>
      <c r="I137" s="21"/>
      <c r="J137" s="78"/>
      <c r="K137" s="78"/>
      <c r="L137" s="78"/>
      <c r="M137" s="21"/>
      <c r="N137" s="21"/>
    </row>
    <row r="138" spans="1:14" ht="12.75" customHeight="1" x14ac:dyDescent="0.2">
      <c r="A138" s="19">
        <v>137</v>
      </c>
      <c r="B138" s="21"/>
      <c r="C138" s="21"/>
      <c r="D138" s="21"/>
      <c r="E138" s="22"/>
      <c r="F138" s="87"/>
      <c r="G138" s="22"/>
      <c r="H138" s="21"/>
      <c r="I138" s="21"/>
      <c r="J138" s="78"/>
      <c r="K138" s="78"/>
      <c r="L138" s="78"/>
      <c r="M138" s="21"/>
      <c r="N138" s="21"/>
    </row>
    <row r="139" spans="1:14" ht="12.75" customHeight="1" x14ac:dyDescent="0.2">
      <c r="A139" s="19">
        <v>138</v>
      </c>
      <c r="B139" s="21"/>
      <c r="C139" s="21"/>
      <c r="D139" s="21"/>
      <c r="E139" s="22"/>
      <c r="F139" s="87"/>
      <c r="G139" s="22"/>
      <c r="H139" s="21"/>
      <c r="I139" s="21"/>
      <c r="J139" s="78"/>
      <c r="K139" s="78"/>
      <c r="L139" s="78"/>
      <c r="M139" s="21"/>
      <c r="N139" s="21"/>
    </row>
    <row r="140" spans="1:14" ht="12.75" customHeight="1" x14ac:dyDescent="0.2">
      <c r="A140" s="19">
        <v>139</v>
      </c>
      <c r="B140" s="21"/>
      <c r="C140" s="21"/>
      <c r="D140" s="21"/>
      <c r="E140" s="22"/>
      <c r="F140" s="87"/>
      <c r="G140" s="22"/>
      <c r="H140" s="21"/>
      <c r="I140" s="21"/>
      <c r="J140" s="78"/>
      <c r="K140" s="78"/>
      <c r="L140" s="78"/>
      <c r="M140" s="21"/>
      <c r="N140" s="21"/>
    </row>
    <row r="141" spans="1:14" ht="12.75" customHeight="1" x14ac:dyDescent="0.2">
      <c r="A141" s="19">
        <v>140</v>
      </c>
      <c r="B141" s="21"/>
      <c r="C141" s="21"/>
      <c r="D141" s="21"/>
      <c r="E141" s="22"/>
      <c r="F141" s="87"/>
      <c r="G141" s="22"/>
      <c r="H141" s="21"/>
      <c r="I141" s="21"/>
      <c r="J141" s="78"/>
      <c r="K141" s="78"/>
      <c r="L141" s="78"/>
      <c r="M141" s="21"/>
      <c r="N141" s="21"/>
    </row>
    <row r="142" spans="1:14" ht="12.75" customHeight="1" x14ac:dyDescent="0.2">
      <c r="A142" s="19">
        <v>141</v>
      </c>
      <c r="B142" s="21"/>
      <c r="C142" s="21"/>
      <c r="D142" s="21"/>
      <c r="E142" s="22"/>
      <c r="F142" s="87"/>
      <c r="G142" s="22"/>
      <c r="H142" s="21"/>
      <c r="I142" s="21"/>
      <c r="J142" s="78"/>
      <c r="K142" s="78"/>
      <c r="L142" s="78"/>
      <c r="M142" s="21"/>
      <c r="N142" s="21"/>
    </row>
    <row r="143" spans="1:14" ht="12.75" customHeight="1" x14ac:dyDescent="0.2">
      <c r="A143" s="19">
        <v>142</v>
      </c>
      <c r="B143" s="21"/>
      <c r="C143" s="21"/>
      <c r="D143" s="21"/>
      <c r="E143" s="22"/>
      <c r="F143" s="87"/>
      <c r="G143" s="22"/>
      <c r="H143" s="21"/>
      <c r="I143" s="21"/>
      <c r="J143" s="78"/>
      <c r="K143" s="78"/>
      <c r="L143" s="78"/>
      <c r="M143" s="21"/>
      <c r="N143" s="21"/>
    </row>
    <row r="144" spans="1:14" ht="12.75" customHeight="1" x14ac:dyDescent="0.2">
      <c r="A144" s="19">
        <v>143</v>
      </c>
      <c r="B144" s="21"/>
      <c r="C144" s="21"/>
      <c r="D144" s="21"/>
      <c r="E144" s="22"/>
      <c r="F144" s="87"/>
      <c r="G144" s="22"/>
      <c r="H144" s="21"/>
      <c r="I144" s="21"/>
      <c r="J144" s="78"/>
      <c r="K144" s="78"/>
      <c r="L144" s="78"/>
      <c r="M144" s="21"/>
      <c r="N144" s="21"/>
    </row>
    <row r="145" spans="1:14" ht="12.75" customHeight="1" x14ac:dyDescent="0.2">
      <c r="A145" s="19">
        <v>144</v>
      </c>
      <c r="B145" s="21"/>
      <c r="C145" s="21"/>
      <c r="D145" s="21"/>
      <c r="E145" s="22"/>
      <c r="F145" s="87"/>
      <c r="G145" s="22"/>
      <c r="H145" s="21"/>
      <c r="I145" s="21"/>
      <c r="J145" s="78"/>
      <c r="K145" s="78"/>
      <c r="L145" s="78"/>
      <c r="M145" s="21"/>
      <c r="N145" s="21"/>
    </row>
    <row r="146" spans="1:14" ht="12.75" customHeight="1" x14ac:dyDescent="0.2">
      <c r="A146" s="19">
        <v>145</v>
      </c>
      <c r="B146" s="21"/>
      <c r="C146" s="21"/>
      <c r="D146" s="21"/>
      <c r="E146" s="22"/>
      <c r="F146" s="87"/>
      <c r="G146" s="22"/>
      <c r="H146" s="21"/>
      <c r="I146" s="21"/>
      <c r="J146" s="78"/>
      <c r="K146" s="78"/>
      <c r="L146" s="78"/>
      <c r="M146" s="21"/>
      <c r="N146" s="21"/>
    </row>
    <row r="147" spans="1:14" ht="12.75" customHeight="1" x14ac:dyDescent="0.2">
      <c r="A147" s="19">
        <v>146</v>
      </c>
      <c r="B147" s="21"/>
      <c r="C147" s="21"/>
      <c r="D147" s="21"/>
      <c r="E147" s="22"/>
      <c r="F147" s="87"/>
      <c r="G147" s="22"/>
      <c r="H147" s="21"/>
      <c r="I147" s="21"/>
      <c r="J147" s="78"/>
      <c r="K147" s="78"/>
      <c r="L147" s="78"/>
      <c r="M147" s="21"/>
      <c r="N147" s="21"/>
    </row>
    <row r="148" spans="1:14" ht="12.75" customHeight="1" x14ac:dyDescent="0.2">
      <c r="A148" s="19">
        <v>147</v>
      </c>
      <c r="B148" s="21"/>
      <c r="C148" s="21"/>
      <c r="D148" s="21"/>
      <c r="E148" s="22"/>
      <c r="F148" s="87"/>
      <c r="G148" s="22"/>
      <c r="H148" s="21"/>
      <c r="I148" s="21"/>
      <c r="J148" s="78"/>
      <c r="K148" s="78"/>
      <c r="L148" s="78"/>
      <c r="M148" s="21"/>
      <c r="N148" s="21"/>
    </row>
    <row r="149" spans="1:14" ht="12.75" customHeight="1" x14ac:dyDescent="0.2">
      <c r="A149" s="19">
        <v>148</v>
      </c>
      <c r="B149" s="21"/>
      <c r="C149" s="21"/>
      <c r="D149" s="21"/>
      <c r="E149" s="22"/>
      <c r="F149" s="87"/>
      <c r="G149" s="22"/>
      <c r="H149" s="21"/>
      <c r="I149" s="21"/>
      <c r="J149" s="78"/>
      <c r="K149" s="78"/>
      <c r="L149" s="78"/>
      <c r="M149" s="21"/>
      <c r="N149" s="21"/>
    </row>
    <row r="150" spans="1:14" ht="12.75" customHeight="1" x14ac:dyDescent="0.2">
      <c r="A150" s="19">
        <v>149</v>
      </c>
      <c r="B150" s="21"/>
      <c r="C150" s="21"/>
      <c r="D150" s="21"/>
      <c r="E150" s="22"/>
      <c r="F150" s="87"/>
      <c r="G150" s="22"/>
      <c r="H150" s="21"/>
      <c r="I150" s="21"/>
      <c r="J150" s="78"/>
      <c r="K150" s="78"/>
      <c r="L150" s="78"/>
      <c r="M150" s="21"/>
      <c r="N150" s="21"/>
    </row>
    <row r="151" spans="1:14" ht="12.75" customHeight="1" x14ac:dyDescent="0.2">
      <c r="A151" s="19">
        <v>150</v>
      </c>
      <c r="B151" s="21"/>
      <c r="C151" s="21"/>
      <c r="D151" s="21"/>
      <c r="E151" s="22"/>
      <c r="F151" s="87"/>
      <c r="G151" s="22"/>
      <c r="H151" s="21"/>
      <c r="I151" s="21"/>
      <c r="J151" s="78"/>
      <c r="K151" s="78"/>
      <c r="L151" s="78"/>
      <c r="M151" s="21"/>
      <c r="N151" s="21"/>
    </row>
    <row r="152" spans="1:14" ht="12.75" customHeight="1" x14ac:dyDescent="0.2">
      <c r="A152" s="19">
        <v>151</v>
      </c>
      <c r="B152" s="21"/>
      <c r="C152" s="21"/>
      <c r="D152" s="21"/>
      <c r="E152" s="22"/>
      <c r="F152" s="87"/>
      <c r="G152" s="22"/>
      <c r="H152" s="21"/>
      <c r="I152" s="21"/>
      <c r="J152" s="78"/>
      <c r="K152" s="78"/>
      <c r="L152" s="78"/>
      <c r="M152" s="21"/>
      <c r="N152" s="21"/>
    </row>
    <row r="153" spans="1:14" ht="12.75" customHeight="1" x14ac:dyDescent="0.2">
      <c r="A153" s="19">
        <v>152</v>
      </c>
      <c r="B153" s="21"/>
      <c r="C153" s="21"/>
      <c r="D153" s="21"/>
      <c r="E153" s="22"/>
      <c r="F153" s="87"/>
      <c r="G153" s="22"/>
      <c r="H153" s="21"/>
      <c r="I153" s="21"/>
      <c r="J153" s="78"/>
      <c r="K153" s="78"/>
      <c r="L153" s="78"/>
      <c r="M153" s="21"/>
      <c r="N153" s="21"/>
    </row>
    <row r="154" spans="1:14" ht="12.75" customHeight="1" x14ac:dyDescent="0.2">
      <c r="A154" s="19">
        <v>153</v>
      </c>
      <c r="B154" s="21"/>
      <c r="C154" s="21"/>
      <c r="D154" s="21"/>
      <c r="E154" s="22"/>
      <c r="F154" s="87"/>
      <c r="G154" s="22"/>
      <c r="H154" s="21"/>
      <c r="I154" s="21"/>
      <c r="J154" s="78"/>
      <c r="K154" s="78"/>
      <c r="L154" s="78"/>
      <c r="M154" s="21"/>
      <c r="N154" s="21"/>
    </row>
    <row r="155" spans="1:14" ht="12.75" customHeight="1" x14ac:dyDescent="0.2">
      <c r="A155" s="19">
        <v>154</v>
      </c>
      <c r="B155" s="21"/>
      <c r="C155" s="21"/>
      <c r="D155" s="21"/>
      <c r="E155" s="22"/>
      <c r="F155" s="87"/>
      <c r="G155" s="22"/>
      <c r="H155" s="21"/>
      <c r="I155" s="21"/>
      <c r="J155" s="78"/>
      <c r="K155" s="78"/>
      <c r="L155" s="78"/>
      <c r="M155" s="21"/>
      <c r="N155" s="21"/>
    </row>
    <row r="156" spans="1:14" ht="12.75" customHeight="1" x14ac:dyDescent="0.2">
      <c r="A156" s="19">
        <v>155</v>
      </c>
      <c r="B156" s="21"/>
      <c r="C156" s="21"/>
      <c r="D156" s="21"/>
      <c r="E156" s="22"/>
      <c r="F156" s="87"/>
      <c r="G156" s="22"/>
      <c r="H156" s="21"/>
      <c r="I156" s="21"/>
      <c r="J156" s="78"/>
      <c r="K156" s="78"/>
      <c r="L156" s="78"/>
      <c r="M156" s="21"/>
      <c r="N156" s="21"/>
    </row>
    <row r="157" spans="1:14" ht="12.75" customHeight="1" x14ac:dyDescent="0.2">
      <c r="A157" s="19">
        <v>156</v>
      </c>
      <c r="B157" s="21"/>
      <c r="C157" s="21"/>
      <c r="D157" s="21"/>
      <c r="E157" s="22"/>
      <c r="F157" s="87"/>
      <c r="G157" s="22"/>
      <c r="H157" s="21"/>
      <c r="I157" s="21"/>
      <c r="J157" s="78"/>
      <c r="K157" s="78"/>
      <c r="L157" s="78"/>
      <c r="M157" s="21"/>
      <c r="N157" s="21"/>
    </row>
    <row r="158" spans="1:14" ht="12.75" customHeight="1" x14ac:dyDescent="0.2">
      <c r="A158" s="19">
        <v>157</v>
      </c>
      <c r="B158" s="21"/>
      <c r="C158" s="21"/>
      <c r="D158" s="21"/>
      <c r="E158" s="22"/>
      <c r="F158" s="87"/>
      <c r="G158" s="22"/>
      <c r="H158" s="21"/>
      <c r="I158" s="21"/>
      <c r="J158" s="78"/>
      <c r="K158" s="78"/>
      <c r="L158" s="78"/>
      <c r="M158" s="21"/>
      <c r="N158" s="21"/>
    </row>
    <row r="159" spans="1:14" ht="12.75" customHeight="1" x14ac:dyDescent="0.2">
      <c r="A159" s="19">
        <v>158</v>
      </c>
      <c r="B159" s="21"/>
      <c r="C159" s="21"/>
      <c r="D159" s="21"/>
      <c r="E159" s="22"/>
      <c r="F159" s="87"/>
      <c r="G159" s="22"/>
      <c r="H159" s="21"/>
      <c r="I159" s="21"/>
      <c r="J159" s="78"/>
      <c r="K159" s="78"/>
      <c r="L159" s="78"/>
      <c r="M159" s="21"/>
      <c r="N159" s="21"/>
    </row>
    <row r="160" spans="1:14" ht="12.75" customHeight="1" x14ac:dyDescent="0.2">
      <c r="A160" s="19">
        <v>159</v>
      </c>
      <c r="B160" s="21"/>
      <c r="C160" s="21"/>
      <c r="D160" s="21"/>
      <c r="E160" s="22"/>
      <c r="F160" s="87"/>
      <c r="G160" s="22"/>
      <c r="H160" s="21"/>
      <c r="I160" s="21"/>
      <c r="J160" s="78"/>
      <c r="K160" s="78"/>
      <c r="L160" s="78"/>
      <c r="M160" s="21"/>
      <c r="N160" s="21"/>
    </row>
    <row r="161" spans="1:14" ht="12.75" customHeight="1" x14ac:dyDescent="0.2">
      <c r="A161" s="19">
        <v>160</v>
      </c>
      <c r="B161" s="21"/>
      <c r="C161" s="21"/>
      <c r="D161" s="21"/>
      <c r="E161" s="22"/>
      <c r="F161" s="87"/>
      <c r="G161" s="22"/>
      <c r="H161" s="21"/>
      <c r="I161" s="21"/>
      <c r="J161" s="78"/>
      <c r="K161" s="78"/>
      <c r="L161" s="78"/>
      <c r="M161" s="21"/>
      <c r="N161" s="21"/>
    </row>
    <row r="162" spans="1:14" ht="12.75" customHeight="1" x14ac:dyDescent="0.2">
      <c r="A162" s="19">
        <v>161</v>
      </c>
      <c r="B162" s="21"/>
      <c r="C162" s="21"/>
      <c r="D162" s="21"/>
      <c r="E162" s="22"/>
      <c r="F162" s="87"/>
      <c r="G162" s="22"/>
      <c r="H162" s="21"/>
      <c r="I162" s="21"/>
      <c r="J162" s="78"/>
      <c r="K162" s="78"/>
      <c r="L162" s="78"/>
      <c r="M162" s="21"/>
      <c r="N162" s="21"/>
    </row>
    <row r="163" spans="1:14" ht="12.75" customHeight="1" x14ac:dyDescent="0.2">
      <c r="A163" s="19">
        <v>162</v>
      </c>
      <c r="B163" s="21"/>
      <c r="C163" s="21"/>
      <c r="D163" s="21"/>
      <c r="E163" s="22"/>
      <c r="F163" s="87"/>
      <c r="G163" s="22"/>
      <c r="H163" s="21"/>
      <c r="I163" s="21"/>
      <c r="J163" s="78"/>
      <c r="K163" s="78"/>
      <c r="L163" s="78"/>
      <c r="M163" s="21"/>
      <c r="N163" s="21"/>
    </row>
    <row r="164" spans="1:14" ht="12.75" customHeight="1" x14ac:dyDescent="0.2">
      <c r="A164" s="19">
        <v>163</v>
      </c>
      <c r="B164" s="21"/>
      <c r="C164" s="21"/>
      <c r="D164" s="21"/>
      <c r="E164" s="22"/>
      <c r="F164" s="87"/>
      <c r="G164" s="22"/>
      <c r="H164" s="21"/>
      <c r="I164" s="21"/>
      <c r="J164" s="78"/>
      <c r="K164" s="78"/>
      <c r="L164" s="78"/>
      <c r="M164" s="21"/>
      <c r="N164" s="21"/>
    </row>
    <row r="165" spans="1:14" ht="12.75" customHeight="1" x14ac:dyDescent="0.2">
      <c r="A165" s="19">
        <v>164</v>
      </c>
      <c r="B165" s="21"/>
      <c r="C165" s="21"/>
      <c r="D165" s="21"/>
      <c r="E165" s="22"/>
      <c r="F165" s="87"/>
      <c r="G165" s="22"/>
      <c r="H165" s="21"/>
      <c r="I165" s="21"/>
      <c r="J165" s="78"/>
      <c r="K165" s="78"/>
      <c r="L165" s="78"/>
      <c r="M165" s="21"/>
      <c r="N165" s="21"/>
    </row>
    <row r="166" spans="1:14" ht="12.75" customHeight="1" x14ac:dyDescent="0.2">
      <c r="A166" s="19">
        <v>165</v>
      </c>
      <c r="B166" s="21"/>
      <c r="C166" s="21"/>
      <c r="D166" s="21"/>
      <c r="E166" s="22"/>
      <c r="F166" s="87"/>
      <c r="G166" s="22"/>
      <c r="H166" s="21"/>
      <c r="I166" s="21"/>
      <c r="J166" s="78"/>
      <c r="K166" s="78"/>
      <c r="L166" s="78"/>
      <c r="M166" s="21"/>
      <c r="N166" s="21"/>
    </row>
    <row r="167" spans="1:14" ht="12.75" customHeight="1" x14ac:dyDescent="0.2">
      <c r="A167" s="19">
        <v>166</v>
      </c>
      <c r="B167" s="21"/>
      <c r="C167" s="21"/>
      <c r="D167" s="21"/>
      <c r="E167" s="22"/>
      <c r="F167" s="87"/>
      <c r="G167" s="22"/>
      <c r="H167" s="21"/>
      <c r="I167" s="21"/>
      <c r="J167" s="78"/>
      <c r="K167" s="78"/>
      <c r="L167" s="78"/>
      <c r="M167" s="21"/>
      <c r="N167" s="21"/>
    </row>
    <row r="168" spans="1:14" ht="12.75" customHeight="1" x14ac:dyDescent="0.2">
      <c r="A168" s="19">
        <v>167</v>
      </c>
      <c r="B168" s="21"/>
      <c r="C168" s="21"/>
      <c r="D168" s="21"/>
      <c r="E168" s="22"/>
      <c r="F168" s="87"/>
      <c r="G168" s="22"/>
      <c r="H168" s="21"/>
      <c r="I168" s="21"/>
      <c r="J168" s="78"/>
      <c r="K168" s="78"/>
      <c r="L168" s="78"/>
      <c r="M168" s="21"/>
      <c r="N168" s="21"/>
    </row>
    <row r="169" spans="1:14" ht="12.75" customHeight="1" x14ac:dyDescent="0.2">
      <c r="A169" s="19">
        <v>168</v>
      </c>
      <c r="B169" s="21"/>
      <c r="C169" s="21"/>
      <c r="D169" s="21"/>
      <c r="E169" s="22"/>
      <c r="F169" s="87"/>
      <c r="G169" s="22"/>
      <c r="H169" s="21"/>
      <c r="I169" s="21"/>
      <c r="J169" s="78"/>
      <c r="K169" s="78"/>
      <c r="L169" s="78"/>
      <c r="M169" s="21"/>
      <c r="N169" s="21"/>
    </row>
    <row r="170" spans="1:14" ht="12.75" customHeight="1" x14ac:dyDescent="0.2">
      <c r="A170" s="19">
        <v>169</v>
      </c>
      <c r="B170" s="21"/>
      <c r="C170" s="21"/>
      <c r="D170" s="21"/>
      <c r="E170" s="22"/>
      <c r="F170" s="87"/>
      <c r="G170" s="22"/>
      <c r="H170" s="21"/>
      <c r="I170" s="21"/>
      <c r="J170" s="78"/>
      <c r="K170" s="78"/>
      <c r="L170" s="78"/>
      <c r="M170" s="21"/>
      <c r="N170" s="21"/>
    </row>
    <row r="171" spans="1:14" ht="12.75" customHeight="1" x14ac:dyDescent="0.2">
      <c r="A171" s="19">
        <v>170</v>
      </c>
      <c r="B171" s="21"/>
      <c r="C171" s="21"/>
      <c r="D171" s="21"/>
      <c r="E171" s="22"/>
      <c r="F171" s="87"/>
      <c r="G171" s="22"/>
      <c r="H171" s="21"/>
      <c r="I171" s="21"/>
      <c r="J171" s="78"/>
      <c r="K171" s="78"/>
      <c r="L171" s="78"/>
      <c r="M171" s="21"/>
      <c r="N171" s="21"/>
    </row>
    <row r="172" spans="1:14" ht="12.75" customHeight="1" x14ac:dyDescent="0.2">
      <c r="A172" s="19">
        <v>171</v>
      </c>
      <c r="B172" s="21"/>
      <c r="C172" s="21"/>
      <c r="D172" s="21"/>
      <c r="E172" s="22"/>
      <c r="F172" s="87"/>
      <c r="G172" s="22"/>
      <c r="H172" s="21"/>
      <c r="I172" s="21"/>
      <c r="J172" s="78"/>
      <c r="K172" s="78"/>
      <c r="L172" s="78"/>
      <c r="M172" s="21"/>
      <c r="N172" s="21"/>
    </row>
    <row r="173" spans="1:14" ht="12.75" customHeight="1" x14ac:dyDescent="0.2">
      <c r="A173" s="19">
        <v>172</v>
      </c>
      <c r="B173" s="21"/>
      <c r="C173" s="21"/>
      <c r="D173" s="21"/>
      <c r="E173" s="22"/>
      <c r="F173" s="87"/>
      <c r="G173" s="22"/>
      <c r="H173" s="21"/>
      <c r="I173" s="21"/>
      <c r="J173" s="78"/>
      <c r="K173" s="78"/>
      <c r="L173" s="78"/>
      <c r="M173" s="21"/>
      <c r="N173" s="21"/>
    </row>
    <row r="174" spans="1:14" ht="12.75" customHeight="1" x14ac:dyDescent="0.2">
      <c r="A174" s="19">
        <v>173</v>
      </c>
      <c r="B174" s="21"/>
      <c r="C174" s="21"/>
      <c r="D174" s="21"/>
      <c r="E174" s="22"/>
      <c r="F174" s="87"/>
      <c r="G174" s="22"/>
      <c r="H174" s="21"/>
      <c r="I174" s="21"/>
      <c r="J174" s="78"/>
      <c r="K174" s="78"/>
      <c r="L174" s="78"/>
      <c r="M174" s="21"/>
      <c r="N174" s="21"/>
    </row>
    <row r="175" spans="1:14" ht="12.75" customHeight="1" x14ac:dyDescent="0.2">
      <c r="A175" s="19">
        <v>174</v>
      </c>
      <c r="B175" s="21"/>
      <c r="C175" s="21"/>
      <c r="D175" s="21"/>
      <c r="E175" s="22"/>
      <c r="F175" s="87"/>
      <c r="G175" s="22"/>
      <c r="H175" s="21"/>
      <c r="I175" s="21"/>
      <c r="J175" s="78"/>
      <c r="K175" s="78"/>
      <c r="L175" s="78"/>
      <c r="M175" s="21"/>
      <c r="N175" s="21"/>
    </row>
    <row r="176" spans="1:14" ht="12.75" customHeight="1" x14ac:dyDescent="0.2">
      <c r="A176" s="19">
        <v>175</v>
      </c>
      <c r="B176" s="21"/>
      <c r="C176" s="21"/>
      <c r="D176" s="21"/>
      <c r="E176" s="22"/>
      <c r="F176" s="87"/>
      <c r="G176" s="22"/>
      <c r="H176" s="21"/>
      <c r="I176" s="21"/>
      <c r="J176" s="78"/>
      <c r="K176" s="78"/>
      <c r="L176" s="78"/>
      <c r="M176" s="21"/>
      <c r="N176" s="21"/>
    </row>
    <row r="177" spans="1:14" ht="12.75" customHeight="1" x14ac:dyDescent="0.2">
      <c r="A177" s="19">
        <v>176</v>
      </c>
      <c r="B177" s="21"/>
      <c r="C177" s="21"/>
      <c r="D177" s="21"/>
      <c r="E177" s="22"/>
      <c r="F177" s="87"/>
      <c r="G177" s="22"/>
      <c r="H177" s="21"/>
      <c r="I177" s="21"/>
      <c r="J177" s="78"/>
      <c r="K177" s="78"/>
      <c r="L177" s="78"/>
      <c r="M177" s="21"/>
      <c r="N177" s="21"/>
    </row>
    <row r="178" spans="1:14" ht="12.75" customHeight="1" x14ac:dyDescent="0.2">
      <c r="A178" s="19">
        <v>177</v>
      </c>
      <c r="B178" s="21"/>
      <c r="C178" s="21"/>
      <c r="D178" s="21"/>
      <c r="E178" s="22"/>
      <c r="F178" s="87"/>
      <c r="G178" s="22"/>
      <c r="H178" s="21"/>
      <c r="I178" s="21"/>
      <c r="J178" s="78"/>
      <c r="K178" s="78"/>
      <c r="L178" s="78"/>
      <c r="M178" s="21"/>
      <c r="N178" s="21"/>
    </row>
    <row r="179" spans="1:14" ht="12.75" customHeight="1" x14ac:dyDescent="0.2">
      <c r="A179" s="19">
        <v>178</v>
      </c>
      <c r="B179" s="21"/>
      <c r="C179" s="21"/>
      <c r="D179" s="21"/>
      <c r="E179" s="22"/>
      <c r="F179" s="87"/>
      <c r="G179" s="22"/>
      <c r="H179" s="21"/>
      <c r="I179" s="21"/>
      <c r="J179" s="78"/>
      <c r="K179" s="78"/>
      <c r="L179" s="78"/>
      <c r="M179" s="21"/>
      <c r="N179" s="21"/>
    </row>
    <row r="180" spans="1:14" ht="12.75" customHeight="1" x14ac:dyDescent="0.2">
      <c r="A180" s="19">
        <v>179</v>
      </c>
      <c r="B180" s="21"/>
      <c r="C180" s="21"/>
      <c r="D180" s="21"/>
      <c r="E180" s="22"/>
      <c r="F180" s="87"/>
      <c r="G180" s="22"/>
      <c r="H180" s="21"/>
      <c r="I180" s="21"/>
      <c r="J180" s="78"/>
      <c r="K180" s="78"/>
      <c r="L180" s="78"/>
      <c r="M180" s="21"/>
      <c r="N180" s="21"/>
    </row>
    <row r="181" spans="1:14" ht="12.75" customHeight="1" x14ac:dyDescent="0.2">
      <c r="A181" s="19">
        <v>180</v>
      </c>
      <c r="B181" s="21"/>
      <c r="C181" s="21"/>
      <c r="D181" s="21"/>
      <c r="E181" s="22"/>
      <c r="F181" s="87"/>
      <c r="G181" s="22"/>
      <c r="H181" s="21"/>
      <c r="I181" s="21"/>
      <c r="J181" s="78"/>
      <c r="K181" s="78"/>
      <c r="L181" s="78"/>
      <c r="M181" s="21"/>
      <c r="N181" s="21"/>
    </row>
    <row r="182" spans="1:14" ht="12.75" customHeight="1" x14ac:dyDescent="0.2">
      <c r="A182" s="19">
        <v>181</v>
      </c>
      <c r="B182" s="21"/>
      <c r="C182" s="21"/>
      <c r="D182" s="21"/>
      <c r="E182" s="22"/>
      <c r="F182" s="87"/>
      <c r="G182" s="22"/>
      <c r="H182" s="21"/>
      <c r="I182" s="21"/>
      <c r="J182" s="78"/>
      <c r="K182" s="78"/>
      <c r="L182" s="78"/>
      <c r="M182" s="21"/>
      <c r="N182" s="21"/>
    </row>
    <row r="183" spans="1:14" ht="12.75" customHeight="1" x14ac:dyDescent="0.2">
      <c r="A183" s="19">
        <v>182</v>
      </c>
      <c r="B183" s="21"/>
      <c r="C183" s="21"/>
      <c r="D183" s="21"/>
      <c r="E183" s="22"/>
      <c r="F183" s="87"/>
      <c r="G183" s="22"/>
      <c r="H183" s="21"/>
      <c r="I183" s="21"/>
      <c r="J183" s="78"/>
      <c r="K183" s="78"/>
      <c r="L183" s="78"/>
      <c r="M183" s="21"/>
      <c r="N183" s="21"/>
    </row>
    <row r="184" spans="1:14" ht="12.75" customHeight="1" x14ac:dyDescent="0.2">
      <c r="A184" s="19">
        <v>183</v>
      </c>
      <c r="B184" s="21"/>
      <c r="C184" s="21"/>
      <c r="D184" s="21"/>
      <c r="E184" s="22"/>
      <c r="F184" s="87"/>
      <c r="G184" s="22"/>
      <c r="H184" s="21"/>
      <c r="I184" s="21"/>
      <c r="J184" s="78"/>
      <c r="K184" s="78"/>
      <c r="L184" s="78"/>
      <c r="M184" s="21"/>
      <c r="N184" s="21"/>
    </row>
    <row r="185" spans="1:14" ht="12.75" customHeight="1" x14ac:dyDescent="0.2">
      <c r="A185" s="19">
        <v>184</v>
      </c>
      <c r="B185" s="21"/>
      <c r="C185" s="21"/>
      <c r="D185" s="21"/>
      <c r="E185" s="22"/>
      <c r="F185" s="87"/>
      <c r="G185" s="22"/>
      <c r="H185" s="21"/>
      <c r="I185" s="21"/>
      <c r="J185" s="78"/>
      <c r="K185" s="78"/>
      <c r="L185" s="78"/>
      <c r="M185" s="21"/>
      <c r="N185" s="21"/>
    </row>
    <row r="186" spans="1:14" ht="12.75" customHeight="1" x14ac:dyDescent="0.2">
      <c r="A186" s="19">
        <v>185</v>
      </c>
      <c r="B186" s="21"/>
      <c r="C186" s="21"/>
      <c r="D186" s="21"/>
      <c r="E186" s="22"/>
      <c r="F186" s="87"/>
      <c r="G186" s="22"/>
      <c r="H186" s="21"/>
      <c r="I186" s="21"/>
      <c r="J186" s="78"/>
      <c r="K186" s="78"/>
      <c r="L186" s="78"/>
      <c r="M186" s="21"/>
      <c r="N186" s="21"/>
    </row>
    <row r="187" spans="1:14" ht="12.75" customHeight="1" x14ac:dyDescent="0.2">
      <c r="A187" s="19">
        <v>186</v>
      </c>
      <c r="B187" s="21"/>
      <c r="C187" s="21"/>
      <c r="D187" s="21"/>
      <c r="E187" s="22"/>
      <c r="F187" s="87"/>
      <c r="G187" s="22"/>
      <c r="H187" s="21"/>
      <c r="I187" s="21"/>
      <c r="J187" s="78"/>
      <c r="K187" s="78"/>
      <c r="L187" s="78"/>
      <c r="M187" s="21"/>
      <c r="N187" s="21"/>
    </row>
    <row r="188" spans="1:14" ht="12.75" customHeight="1" x14ac:dyDescent="0.2">
      <c r="A188" s="19">
        <v>187</v>
      </c>
      <c r="B188" s="21"/>
      <c r="C188" s="21"/>
      <c r="D188" s="21"/>
      <c r="E188" s="22"/>
      <c r="F188" s="87"/>
      <c r="G188" s="22"/>
      <c r="H188" s="21"/>
      <c r="I188" s="21"/>
      <c r="J188" s="78"/>
      <c r="K188" s="78"/>
      <c r="L188" s="78"/>
      <c r="M188" s="21"/>
      <c r="N188" s="21"/>
    </row>
    <row r="189" spans="1:14" ht="12.75" customHeight="1" x14ac:dyDescent="0.2">
      <c r="A189" s="19">
        <v>188</v>
      </c>
      <c r="B189" s="21"/>
      <c r="C189" s="21"/>
      <c r="D189" s="21"/>
      <c r="E189" s="22"/>
      <c r="F189" s="87"/>
      <c r="G189" s="22"/>
      <c r="H189" s="21"/>
      <c r="I189" s="21"/>
      <c r="J189" s="78"/>
      <c r="K189" s="78"/>
      <c r="L189" s="78"/>
      <c r="M189" s="21"/>
      <c r="N189" s="21"/>
    </row>
    <row r="190" spans="1:14" ht="12.75" customHeight="1" x14ac:dyDescent="0.2">
      <c r="A190" s="19">
        <v>189</v>
      </c>
      <c r="B190" s="21"/>
      <c r="C190" s="21"/>
      <c r="D190" s="21"/>
      <c r="E190" s="22"/>
      <c r="F190" s="87"/>
      <c r="G190" s="22"/>
      <c r="H190" s="21"/>
      <c r="I190" s="21"/>
      <c r="J190" s="78"/>
      <c r="K190" s="78"/>
      <c r="L190" s="78"/>
      <c r="M190" s="21"/>
      <c r="N190" s="21"/>
    </row>
    <row r="191" spans="1:14" ht="12.75" customHeight="1" x14ac:dyDescent="0.2">
      <c r="A191" s="19">
        <v>190</v>
      </c>
      <c r="B191" s="21"/>
      <c r="C191" s="21"/>
      <c r="D191" s="21"/>
      <c r="E191" s="22"/>
      <c r="F191" s="87"/>
      <c r="G191" s="22"/>
      <c r="H191" s="21"/>
      <c r="I191" s="21"/>
      <c r="J191" s="78"/>
      <c r="K191" s="78"/>
      <c r="L191" s="78"/>
      <c r="M191" s="21"/>
      <c r="N191" s="21"/>
    </row>
    <row r="192" spans="1:14" ht="12.75" customHeight="1" x14ac:dyDescent="0.2">
      <c r="A192" s="19">
        <v>191</v>
      </c>
      <c r="B192" s="21"/>
      <c r="C192" s="21"/>
      <c r="D192" s="21"/>
      <c r="E192" s="22"/>
      <c r="F192" s="87"/>
      <c r="G192" s="22"/>
      <c r="H192" s="21"/>
      <c r="I192" s="21"/>
      <c r="J192" s="78"/>
      <c r="K192" s="78"/>
      <c r="L192" s="78"/>
      <c r="M192" s="21"/>
      <c r="N192" s="21"/>
    </row>
    <row r="193" spans="1:14" ht="12.75" customHeight="1" x14ac:dyDescent="0.2">
      <c r="A193" s="19">
        <v>192</v>
      </c>
      <c r="B193" s="21"/>
      <c r="C193" s="21"/>
      <c r="D193" s="21"/>
      <c r="E193" s="22"/>
      <c r="F193" s="87"/>
      <c r="G193" s="22"/>
      <c r="H193" s="21"/>
      <c r="I193" s="21"/>
      <c r="J193" s="78"/>
      <c r="K193" s="78"/>
      <c r="L193" s="78"/>
      <c r="M193" s="21"/>
      <c r="N193" s="21"/>
    </row>
    <row r="194" spans="1:14" ht="12.75" customHeight="1" x14ac:dyDescent="0.2">
      <c r="A194" s="19">
        <v>193</v>
      </c>
      <c r="B194" s="21"/>
      <c r="C194" s="21"/>
      <c r="D194" s="21"/>
      <c r="E194" s="22"/>
      <c r="F194" s="87"/>
      <c r="G194" s="22"/>
      <c r="H194" s="21"/>
      <c r="I194" s="21"/>
      <c r="J194" s="78"/>
      <c r="K194" s="78"/>
      <c r="L194" s="78"/>
      <c r="M194" s="21"/>
      <c r="N194" s="21"/>
    </row>
    <row r="195" spans="1:14" ht="12.75" customHeight="1" x14ac:dyDescent="0.2">
      <c r="A195" s="19">
        <v>194</v>
      </c>
      <c r="B195" s="21"/>
      <c r="C195" s="21"/>
      <c r="D195" s="21"/>
      <c r="E195" s="22"/>
      <c r="F195" s="87"/>
      <c r="G195" s="22"/>
      <c r="H195" s="21"/>
      <c r="I195" s="21"/>
      <c r="J195" s="78"/>
      <c r="K195" s="78"/>
      <c r="L195" s="78"/>
      <c r="M195" s="21"/>
      <c r="N195" s="21"/>
    </row>
    <row r="196" spans="1:14" ht="12.75" customHeight="1" x14ac:dyDescent="0.2">
      <c r="A196" s="19">
        <v>195</v>
      </c>
      <c r="B196" s="21"/>
      <c r="C196" s="21"/>
      <c r="D196" s="21"/>
      <c r="E196" s="22"/>
      <c r="F196" s="87"/>
      <c r="G196" s="22"/>
      <c r="H196" s="21"/>
      <c r="I196" s="21"/>
      <c r="J196" s="78"/>
      <c r="K196" s="78"/>
      <c r="L196" s="78"/>
      <c r="M196" s="21"/>
      <c r="N196" s="21"/>
    </row>
    <row r="197" spans="1:14" ht="12.75" customHeight="1" x14ac:dyDescent="0.2">
      <c r="A197" s="19">
        <v>196</v>
      </c>
      <c r="B197" s="21"/>
      <c r="C197" s="21"/>
      <c r="D197" s="21"/>
      <c r="E197" s="22"/>
      <c r="F197" s="87"/>
      <c r="G197" s="22"/>
      <c r="H197" s="21" t="str">
        <f>IF(ISBLANK(F197),"",VLOOKUP(L197,mag,3,FALSE))</f>
        <v/>
      </c>
      <c r="I197" s="21" t="str">
        <f>IF(ISBLANK(F197),"",VLOOKUP(L197,vag,3,FALSE))</f>
        <v/>
      </c>
      <c r="J197" s="78" t="str">
        <f>IF(ISBLANK(F197),"",VLOOKUP(L197,mag,2,FALSE))</f>
        <v/>
      </c>
      <c r="K197" s="78" t="str">
        <f>IF(ISBLANK(F197),"",VLOOKUP(L197,vag,2,FALSE))</f>
        <v/>
      </c>
      <c r="L197" s="78" t="str">
        <f t="shared" ref="L197:L201" si="0">IF(ISBLANK(B197)," ",YEAR(F197))</f>
        <v xml:space="preserve"> </v>
      </c>
      <c r="M197" s="21" t="str">
        <f t="shared" ref="M197:M201" si="1">IF(ISBLANK(B197)," ",CONCATENATE(C197," ",J197))</f>
        <v xml:space="preserve"> </v>
      </c>
      <c r="N197" s="21" t="str">
        <f t="shared" ref="N197:N201" si="2">CONCATENATE(C197," ",K197)</f>
        <v xml:space="preserve"> </v>
      </c>
    </row>
    <row r="198" spans="1:14" ht="12.75" customHeight="1" x14ac:dyDescent="0.2">
      <c r="A198" s="19">
        <v>197</v>
      </c>
      <c r="B198" s="21"/>
      <c r="C198" s="21"/>
      <c r="D198" s="21"/>
      <c r="E198" s="22"/>
      <c r="F198" s="87"/>
      <c r="G198" s="22"/>
      <c r="H198" s="21" t="str">
        <f>IF(ISBLANK(F198),"",VLOOKUP(L198,mag,3,FALSE))</f>
        <v/>
      </c>
      <c r="I198" s="21" t="str">
        <f>IF(ISBLANK(F198),"",VLOOKUP(L198,vag,3,FALSE))</f>
        <v/>
      </c>
      <c r="J198" s="78" t="str">
        <f>IF(ISBLANK(F198),"",VLOOKUP(L198,mag,2,FALSE))</f>
        <v/>
      </c>
      <c r="K198" s="78" t="str">
        <f>IF(ISBLANK(F198),"",VLOOKUP(L198,vag,2,FALSE))</f>
        <v/>
      </c>
      <c r="L198" s="78" t="str">
        <f t="shared" si="0"/>
        <v xml:space="preserve"> </v>
      </c>
      <c r="M198" s="21" t="str">
        <f t="shared" si="1"/>
        <v xml:space="preserve"> </v>
      </c>
      <c r="N198" s="21" t="str">
        <f t="shared" si="2"/>
        <v xml:space="preserve"> </v>
      </c>
    </row>
    <row r="199" spans="1:14" ht="12.75" customHeight="1" x14ac:dyDescent="0.2">
      <c r="A199" s="19">
        <v>198</v>
      </c>
      <c r="B199" s="21"/>
      <c r="C199" s="21"/>
      <c r="D199" s="21"/>
      <c r="E199" s="22"/>
      <c r="F199" s="87"/>
      <c r="G199" s="22"/>
      <c r="H199" s="21" t="str">
        <f>IF(ISBLANK(F199),"",VLOOKUP(L199,mag,3,FALSE))</f>
        <v/>
      </c>
      <c r="I199" s="21" t="str">
        <f>IF(ISBLANK(F199),"",VLOOKUP(L199,vag,3,FALSE))</f>
        <v/>
      </c>
      <c r="J199" s="78" t="str">
        <f>IF(ISBLANK(F199),"",VLOOKUP(L199,mag,2,FALSE))</f>
        <v/>
      </c>
      <c r="K199" s="78" t="str">
        <f>IF(ISBLANK(F199),"",VLOOKUP(L199,vag,2,FALSE))</f>
        <v/>
      </c>
      <c r="L199" s="78" t="str">
        <f t="shared" si="0"/>
        <v xml:space="preserve"> </v>
      </c>
      <c r="M199" s="21" t="str">
        <f t="shared" si="1"/>
        <v xml:space="preserve"> </v>
      </c>
      <c r="N199" s="21" t="str">
        <f t="shared" si="2"/>
        <v xml:space="preserve"> </v>
      </c>
    </row>
    <row r="200" spans="1:14" ht="12.75" customHeight="1" x14ac:dyDescent="0.2">
      <c r="A200" s="19">
        <v>199</v>
      </c>
      <c r="B200" s="21"/>
      <c r="C200" s="21"/>
      <c r="D200" s="21"/>
      <c r="E200" s="22"/>
      <c r="F200" s="87"/>
      <c r="G200" s="22"/>
      <c r="H200" s="21" t="str">
        <f>IF(ISBLANK(F200),"",VLOOKUP(L200,mag,3,FALSE))</f>
        <v/>
      </c>
      <c r="I200" s="21" t="str">
        <f>IF(ISBLANK(F200),"",VLOOKUP(L200,vag,3,FALSE))</f>
        <v/>
      </c>
      <c r="J200" s="78" t="str">
        <f>IF(ISBLANK(F200),"",VLOOKUP(L200,mag,2,FALSE))</f>
        <v/>
      </c>
      <c r="K200" s="78" t="str">
        <f>IF(ISBLANK(F200),"",VLOOKUP(L200,vag,2,FALSE))</f>
        <v/>
      </c>
      <c r="L200" s="78" t="str">
        <f t="shared" si="0"/>
        <v xml:space="preserve"> </v>
      </c>
      <c r="M200" s="21" t="str">
        <f t="shared" si="1"/>
        <v xml:space="preserve"> </v>
      </c>
      <c r="N200" s="21" t="str">
        <f t="shared" si="2"/>
        <v xml:space="preserve"> </v>
      </c>
    </row>
    <row r="201" spans="1:14" ht="12.75" customHeight="1" x14ac:dyDescent="0.2">
      <c r="A201" s="19">
        <v>200</v>
      </c>
      <c r="B201" s="21"/>
      <c r="C201" s="21"/>
      <c r="D201" s="21"/>
      <c r="E201" s="22"/>
      <c r="F201" s="87"/>
      <c r="G201" s="22"/>
      <c r="H201" s="21" t="str">
        <f>IF(ISBLANK(F201),"",VLOOKUP(L201,mag,3,FALSE))</f>
        <v/>
      </c>
      <c r="I201" s="21" t="str">
        <f>IF(ISBLANK(F201),"",VLOOKUP(L201,vag,3,FALSE))</f>
        <v/>
      </c>
      <c r="J201" s="78" t="str">
        <f>IF(ISBLANK(F201),"",VLOOKUP(L201,mag,2,FALSE))</f>
        <v/>
      </c>
      <c r="K201" s="78" t="str">
        <f>IF(ISBLANK(F201),"",VLOOKUP(L201,vag,2,FALSE))</f>
        <v/>
      </c>
      <c r="L201" s="78" t="str">
        <f t="shared" si="0"/>
        <v xml:space="preserve"> </v>
      </c>
      <c r="M201" s="21" t="str">
        <f t="shared" si="1"/>
        <v xml:space="preserve"> </v>
      </c>
      <c r="N201" s="21" t="str">
        <f t="shared" si="2"/>
        <v xml:space="preserve"> </v>
      </c>
    </row>
    <row r="202" spans="1:14" ht="12.75" customHeight="1" x14ac:dyDescent="0.2">
      <c r="A202" s="19">
        <v>201</v>
      </c>
      <c r="B202" s="21"/>
      <c r="C202" s="21"/>
      <c r="D202" s="1"/>
      <c r="E202" s="1"/>
      <c r="F202" s="109"/>
      <c r="G202" s="1"/>
      <c r="H202" s="1"/>
      <c r="I202" s="1"/>
      <c r="J202" s="1"/>
      <c r="K202" s="1"/>
      <c r="L202" s="1"/>
      <c r="M202" s="1"/>
      <c r="N202" s="1"/>
    </row>
    <row r="203" spans="1:14" ht="12.75" customHeight="1" x14ac:dyDescent="0.2">
      <c r="A203" s="19">
        <v>202</v>
      </c>
      <c r="B203" s="21"/>
      <c r="C203" s="21"/>
      <c r="D203" s="1"/>
      <c r="E203" s="1"/>
      <c r="F203" s="109"/>
      <c r="G203" s="1"/>
      <c r="H203" s="1"/>
      <c r="I203" s="1"/>
      <c r="J203" s="1"/>
      <c r="K203" s="1"/>
      <c r="L203" s="1"/>
      <c r="M203" s="1"/>
      <c r="N203" s="1"/>
    </row>
    <row r="204" spans="1:14" ht="12.75" customHeight="1" x14ac:dyDescent="0.2">
      <c r="A204" s="19">
        <v>203</v>
      </c>
      <c r="B204" s="21"/>
      <c r="C204" s="21"/>
      <c r="D204" s="1"/>
      <c r="E204" s="1"/>
      <c r="F204" s="109"/>
      <c r="G204" s="1"/>
      <c r="H204" s="1"/>
      <c r="I204" s="1"/>
      <c r="J204" s="1"/>
      <c r="K204" s="1"/>
      <c r="L204" s="1"/>
      <c r="M204" s="1"/>
      <c r="N204" s="1"/>
    </row>
    <row r="205" spans="1:14" ht="12.75" customHeight="1" x14ac:dyDescent="0.2">
      <c r="A205" s="19">
        <v>204</v>
      </c>
      <c r="B205" s="21"/>
      <c r="C205" s="21"/>
      <c r="D205" s="1"/>
      <c r="E205" s="1"/>
      <c r="F205" s="109"/>
      <c r="G205" s="1"/>
      <c r="H205" s="1"/>
      <c r="I205" s="1"/>
      <c r="J205" s="1"/>
      <c r="K205" s="1"/>
      <c r="L205" s="1"/>
      <c r="M205" s="1"/>
      <c r="N205" s="1"/>
    </row>
    <row r="206" spans="1:14" ht="12.75" customHeight="1" x14ac:dyDescent="0.2">
      <c r="A206" s="19">
        <v>205</v>
      </c>
      <c r="B206" s="21"/>
      <c r="C206" s="21"/>
      <c r="D206" s="1"/>
      <c r="E206" s="1"/>
      <c r="F206" s="109"/>
      <c r="G206" s="1"/>
      <c r="H206" s="1"/>
      <c r="I206" s="1"/>
      <c r="J206" s="1"/>
      <c r="K206" s="1"/>
      <c r="L206" s="1"/>
      <c r="M206" s="1"/>
      <c r="N206" s="1"/>
    </row>
    <row r="207" spans="1:14" ht="12.75" customHeight="1" x14ac:dyDescent="0.2">
      <c r="A207" s="19">
        <v>206</v>
      </c>
      <c r="B207" s="21"/>
      <c r="C207" s="21"/>
      <c r="D207" s="1"/>
      <c r="E207" s="1"/>
      <c r="F207" s="109"/>
      <c r="G207" s="1"/>
      <c r="H207" s="1"/>
      <c r="I207" s="1"/>
      <c r="J207" s="1"/>
      <c r="K207" s="1"/>
      <c r="L207" s="1"/>
      <c r="M207" s="1"/>
      <c r="N207" s="1"/>
    </row>
    <row r="208" spans="1:14" ht="12.75" customHeight="1" x14ac:dyDescent="0.2">
      <c r="A208" s="19">
        <v>207</v>
      </c>
      <c r="B208" s="21"/>
      <c r="C208" s="21"/>
      <c r="D208" s="1"/>
      <c r="E208" s="1"/>
      <c r="F208" s="109"/>
      <c r="G208" s="1"/>
      <c r="H208" s="1"/>
      <c r="I208" s="1"/>
      <c r="J208" s="1"/>
      <c r="K208" s="1"/>
      <c r="L208" s="1"/>
      <c r="M208" s="1"/>
      <c r="N208" s="1"/>
    </row>
    <row r="209" spans="1:14" ht="12.75" customHeight="1" x14ac:dyDescent="0.2">
      <c r="A209" s="19">
        <v>208</v>
      </c>
      <c r="B209" s="21"/>
      <c r="C209" s="21"/>
      <c r="D209" s="1"/>
      <c r="E209" s="1"/>
      <c r="F209" s="109"/>
      <c r="G209" s="1"/>
      <c r="H209" s="1"/>
      <c r="I209" s="1"/>
      <c r="J209" s="1"/>
      <c r="K209" s="1"/>
      <c r="L209" s="1"/>
      <c r="M209" s="1"/>
      <c r="N209" s="1"/>
    </row>
    <row r="210" spans="1:14" ht="12.75" customHeight="1" x14ac:dyDescent="0.2">
      <c r="A210" s="19">
        <v>209</v>
      </c>
      <c r="B210" s="21"/>
      <c r="C210" s="21"/>
      <c r="D210" s="1"/>
      <c r="E210" s="1"/>
      <c r="F210" s="109"/>
      <c r="G210" s="1"/>
      <c r="H210" s="1"/>
      <c r="I210" s="1"/>
      <c r="J210" s="1"/>
      <c r="K210" s="1"/>
      <c r="L210" s="1"/>
      <c r="M210" s="1"/>
      <c r="N210" s="1"/>
    </row>
    <row r="211" spans="1:14" ht="12.75" customHeight="1" x14ac:dyDescent="0.2">
      <c r="A211" s="19">
        <v>210</v>
      </c>
      <c r="B211" s="21"/>
      <c r="C211" s="21"/>
      <c r="D211" s="1"/>
      <c r="E211" s="1"/>
      <c r="F211" s="109"/>
      <c r="G211" s="1"/>
      <c r="H211" s="1"/>
      <c r="I211" s="1"/>
      <c r="J211" s="1"/>
      <c r="K211" s="1"/>
      <c r="L211" s="1"/>
      <c r="M211" s="1"/>
      <c r="N211" s="1"/>
    </row>
    <row r="212" spans="1:14" ht="12.75" customHeight="1" x14ac:dyDescent="0.2">
      <c r="A212" s="19">
        <v>211</v>
      </c>
      <c r="B212" s="21"/>
      <c r="C212" s="21"/>
      <c r="D212" s="1"/>
      <c r="E212" s="1"/>
      <c r="F212" s="109"/>
      <c r="G212" s="1"/>
      <c r="H212" s="1"/>
      <c r="I212" s="1"/>
      <c r="J212" s="1"/>
      <c r="K212" s="1"/>
      <c r="L212" s="1"/>
      <c r="M212" s="1"/>
      <c r="N212" s="1"/>
    </row>
    <row r="213" spans="1:14" ht="12.75" customHeight="1" x14ac:dyDescent="0.2">
      <c r="A213" s="19">
        <v>212</v>
      </c>
      <c r="B213" s="21"/>
      <c r="C213" s="21"/>
      <c r="D213" s="1"/>
      <c r="E213" s="1"/>
      <c r="F213" s="109"/>
      <c r="G213" s="1"/>
      <c r="H213" s="1"/>
      <c r="I213" s="1"/>
      <c r="J213" s="1"/>
      <c r="K213" s="1"/>
      <c r="L213" s="1"/>
      <c r="M213" s="1"/>
      <c r="N213" s="1"/>
    </row>
    <row r="214" spans="1:14" ht="12.75" customHeight="1" x14ac:dyDescent="0.2">
      <c r="A214" s="19">
        <v>213</v>
      </c>
      <c r="B214" s="21"/>
      <c r="C214" s="21"/>
      <c r="D214" s="1"/>
      <c r="E214" s="1"/>
      <c r="F214" s="109"/>
      <c r="G214" s="1"/>
      <c r="H214" s="1"/>
      <c r="I214" s="1"/>
      <c r="J214" s="1"/>
      <c r="K214" s="1"/>
      <c r="L214" s="1"/>
      <c r="M214" s="1"/>
      <c r="N214" s="1"/>
    </row>
    <row r="215" spans="1:14" ht="12.75" customHeight="1" x14ac:dyDescent="0.2">
      <c r="A215" s="19">
        <v>214</v>
      </c>
      <c r="B215" s="21"/>
      <c r="C215" s="21"/>
      <c r="D215" s="1"/>
      <c r="E215" s="1"/>
      <c r="F215" s="109"/>
      <c r="G215" s="1"/>
      <c r="H215" s="1"/>
      <c r="I215" s="1"/>
      <c r="J215" s="1"/>
      <c r="K215" s="1"/>
      <c r="L215" s="1"/>
      <c r="M215" s="1"/>
      <c r="N215" s="1"/>
    </row>
    <row r="216" spans="1:14" ht="12.75" customHeight="1" x14ac:dyDescent="0.2">
      <c r="A216" s="19">
        <v>215</v>
      </c>
      <c r="B216" s="21"/>
      <c r="C216" s="21"/>
      <c r="D216" s="1"/>
      <c r="E216" s="1"/>
      <c r="F216" s="109"/>
      <c r="G216" s="1"/>
      <c r="H216" s="1"/>
      <c r="I216" s="1"/>
      <c r="J216" s="1"/>
      <c r="K216" s="1"/>
      <c r="L216" s="1"/>
      <c r="M216" s="1"/>
      <c r="N216" s="1"/>
    </row>
    <row r="217" spans="1:14" ht="12.75" customHeight="1" x14ac:dyDescent="0.2">
      <c r="A217" s="19">
        <v>216</v>
      </c>
      <c r="B217" s="21"/>
      <c r="C217" s="21"/>
      <c r="D217" s="1"/>
      <c r="E217" s="1"/>
      <c r="F217" s="109"/>
      <c r="G217" s="1"/>
      <c r="H217" s="1"/>
      <c r="I217" s="1"/>
      <c r="J217" s="1"/>
      <c r="K217" s="1"/>
      <c r="L217" s="1"/>
      <c r="M217" s="1"/>
      <c r="N217" s="1"/>
    </row>
    <row r="218" spans="1:14" ht="12.75" customHeight="1" x14ac:dyDescent="0.2">
      <c r="A218" s="19">
        <v>217</v>
      </c>
      <c r="B218" s="21"/>
      <c r="C218" s="21"/>
      <c r="D218" s="1"/>
      <c r="E218" s="1"/>
      <c r="F218" s="109"/>
      <c r="G218" s="1"/>
      <c r="H218" s="1"/>
      <c r="I218" s="1"/>
      <c r="J218" s="1"/>
      <c r="K218" s="1"/>
      <c r="L218" s="1"/>
      <c r="M218" s="1"/>
      <c r="N218" s="1"/>
    </row>
    <row r="219" spans="1:14" ht="12.75" customHeight="1" x14ac:dyDescent="0.2">
      <c r="A219" s="19">
        <v>218</v>
      </c>
      <c r="B219" s="21"/>
      <c r="C219" s="21"/>
      <c r="D219" s="1"/>
      <c r="E219" s="1"/>
      <c r="F219" s="109"/>
      <c r="G219" s="1"/>
      <c r="H219" s="1"/>
      <c r="I219" s="1"/>
      <c r="J219" s="1"/>
      <c r="K219" s="1"/>
      <c r="L219" s="1"/>
      <c r="M219" s="1"/>
      <c r="N219" s="1"/>
    </row>
    <row r="220" spans="1:14" ht="12.75" customHeight="1" x14ac:dyDescent="0.2">
      <c r="A220" s="19">
        <v>219</v>
      </c>
      <c r="B220" s="21"/>
      <c r="C220" s="21"/>
      <c r="D220" s="1"/>
      <c r="E220" s="1"/>
      <c r="F220" s="109"/>
      <c r="G220" s="1"/>
      <c r="H220" s="1"/>
      <c r="I220" s="1"/>
      <c r="J220" s="1"/>
      <c r="K220" s="1"/>
      <c r="L220" s="1"/>
      <c r="M220" s="1"/>
      <c r="N220" s="1"/>
    </row>
    <row r="221" spans="1:14" ht="12.75" customHeight="1" x14ac:dyDescent="0.2">
      <c r="A221" s="19">
        <v>220</v>
      </c>
      <c r="B221" s="21"/>
      <c r="C221" s="21"/>
      <c r="D221" s="1"/>
      <c r="E221" s="1"/>
      <c r="F221" s="109"/>
      <c r="G221" s="1"/>
      <c r="H221" s="1"/>
      <c r="I221" s="1"/>
      <c r="J221" s="1"/>
      <c r="K221" s="1"/>
      <c r="L221" s="1"/>
      <c r="M221" s="1"/>
      <c r="N221" s="1"/>
    </row>
    <row r="222" spans="1:14" ht="12.75" customHeight="1" x14ac:dyDescent="0.2">
      <c r="A222" s="19">
        <v>221</v>
      </c>
      <c r="B222" s="21"/>
      <c r="C222" s="21"/>
      <c r="D222" s="1"/>
      <c r="E222" s="1"/>
      <c r="F222" s="109"/>
      <c r="G222" s="1"/>
      <c r="H222" s="1"/>
      <c r="I222" s="1"/>
      <c r="J222" s="1"/>
      <c r="K222" s="1"/>
      <c r="L222" s="1"/>
      <c r="M222" s="1"/>
      <c r="N222" s="1"/>
    </row>
    <row r="223" spans="1:14" ht="12.75" customHeight="1" x14ac:dyDescent="0.2">
      <c r="A223" s="19">
        <v>222</v>
      </c>
      <c r="B223" s="21"/>
      <c r="C223" s="21"/>
      <c r="D223" s="1"/>
      <c r="E223" s="1"/>
      <c r="F223" s="109"/>
      <c r="G223" s="1"/>
      <c r="H223" s="1"/>
      <c r="I223" s="1"/>
      <c r="J223" s="1"/>
      <c r="K223" s="1"/>
      <c r="L223" s="1"/>
      <c r="M223" s="1"/>
      <c r="N223" s="1"/>
    </row>
    <row r="224" spans="1:14" ht="12.75" customHeight="1" x14ac:dyDescent="0.2">
      <c r="A224" s="19">
        <v>223</v>
      </c>
      <c r="B224" s="21"/>
      <c r="C224" s="21"/>
      <c r="D224" s="1"/>
      <c r="E224" s="1"/>
      <c r="F224" s="109"/>
      <c r="G224" s="1"/>
      <c r="H224" s="1"/>
      <c r="I224" s="1"/>
      <c r="J224" s="1"/>
      <c r="K224" s="1"/>
      <c r="L224" s="1"/>
      <c r="M224" s="1"/>
      <c r="N224" s="1"/>
    </row>
    <row r="225" spans="1:14" ht="12.75" customHeight="1" x14ac:dyDescent="0.2">
      <c r="A225" s="19">
        <v>224</v>
      </c>
      <c r="B225" s="21"/>
      <c r="C225" s="21"/>
      <c r="D225" s="1"/>
      <c r="E225" s="1"/>
      <c r="F225" s="109"/>
      <c r="G225" s="1"/>
      <c r="H225" s="1"/>
      <c r="I225" s="1"/>
      <c r="J225" s="1"/>
      <c r="K225" s="1"/>
      <c r="L225" s="1"/>
      <c r="M225" s="1"/>
      <c r="N225" s="1"/>
    </row>
    <row r="226" spans="1:14" ht="12.75" customHeight="1" x14ac:dyDescent="0.2">
      <c r="A226" s="19">
        <v>225</v>
      </c>
      <c r="B226" s="21"/>
      <c r="C226" s="21"/>
      <c r="D226" s="1"/>
      <c r="E226" s="1"/>
      <c r="F226" s="109"/>
      <c r="G226" s="1"/>
      <c r="H226" s="1"/>
      <c r="I226" s="1"/>
      <c r="J226" s="1"/>
      <c r="K226" s="1"/>
      <c r="L226" s="1"/>
      <c r="M226" s="1"/>
      <c r="N226" s="1"/>
    </row>
    <row r="227" spans="1:14" ht="12.75" customHeight="1" x14ac:dyDescent="0.2">
      <c r="A227" s="19">
        <v>226</v>
      </c>
      <c r="B227" s="21"/>
      <c r="C227" s="21"/>
      <c r="D227" s="1"/>
      <c r="E227" s="1"/>
      <c r="F227" s="109"/>
      <c r="G227" s="1"/>
      <c r="H227" s="1"/>
      <c r="I227" s="1"/>
      <c r="J227" s="1"/>
      <c r="K227" s="1"/>
      <c r="L227" s="1"/>
      <c r="M227" s="1"/>
      <c r="N227" s="1"/>
    </row>
    <row r="228" spans="1:14" ht="12.75" customHeight="1" x14ac:dyDescent="0.2">
      <c r="A228" s="19">
        <v>227</v>
      </c>
      <c r="B228" s="21"/>
      <c r="C228" s="21"/>
      <c r="D228" s="1"/>
      <c r="E228" s="1"/>
      <c r="F228" s="109"/>
      <c r="G228" s="1"/>
      <c r="H228" s="1"/>
      <c r="I228" s="1"/>
      <c r="J228" s="1"/>
      <c r="K228" s="1"/>
      <c r="L228" s="1"/>
      <c r="M228" s="1"/>
      <c r="N228" s="1"/>
    </row>
    <row r="229" spans="1:14" ht="12.75" customHeight="1" x14ac:dyDescent="0.2">
      <c r="A229" s="19">
        <v>228</v>
      </c>
      <c r="B229" s="21"/>
      <c r="C229" s="21"/>
      <c r="D229" s="1"/>
      <c r="E229" s="1"/>
      <c r="F229" s="109"/>
      <c r="G229" s="1"/>
      <c r="H229" s="1"/>
      <c r="I229" s="1"/>
      <c r="J229" s="1"/>
      <c r="K229" s="1"/>
      <c r="L229" s="1"/>
      <c r="M229" s="1"/>
      <c r="N229" s="1"/>
    </row>
    <row r="230" spans="1:14" ht="12.75" customHeight="1" x14ac:dyDescent="0.2">
      <c r="A230" s="19">
        <v>229</v>
      </c>
      <c r="B230" s="21"/>
      <c r="C230" s="21"/>
      <c r="D230" s="1"/>
      <c r="E230" s="1"/>
      <c r="F230" s="109"/>
      <c r="G230" s="1"/>
      <c r="H230" s="1"/>
      <c r="I230" s="1"/>
      <c r="J230" s="1"/>
      <c r="K230" s="1"/>
      <c r="L230" s="1"/>
      <c r="M230" s="1"/>
      <c r="N230" s="1"/>
    </row>
    <row r="231" spans="1:14" ht="12.75" customHeight="1" x14ac:dyDescent="0.2">
      <c r="A231" s="19">
        <v>230</v>
      </c>
      <c r="B231" s="21"/>
      <c r="C231" s="21"/>
      <c r="D231" s="1"/>
      <c r="E231" s="1"/>
      <c r="F231" s="109"/>
      <c r="G231" s="1"/>
      <c r="H231" s="1"/>
      <c r="I231" s="1"/>
      <c r="J231" s="1"/>
      <c r="K231" s="1"/>
      <c r="L231" s="1"/>
      <c r="M231" s="1"/>
      <c r="N231" s="1"/>
    </row>
    <row r="232" spans="1:14" ht="12.75" customHeight="1" x14ac:dyDescent="0.2">
      <c r="A232" s="19">
        <v>231</v>
      </c>
      <c r="B232" s="21"/>
      <c r="C232" s="21"/>
      <c r="D232" s="1"/>
      <c r="E232" s="1"/>
      <c r="F232" s="109"/>
      <c r="G232" s="1"/>
      <c r="H232" s="1"/>
      <c r="I232" s="1"/>
      <c r="J232" s="1"/>
      <c r="K232" s="1"/>
      <c r="L232" s="1"/>
      <c r="M232" s="1"/>
      <c r="N232" s="1"/>
    </row>
    <row r="233" spans="1:14" ht="12.75" customHeight="1" x14ac:dyDescent="0.2">
      <c r="A233" s="19">
        <v>232</v>
      </c>
      <c r="B233" s="21"/>
      <c r="C233" s="21"/>
      <c r="D233" s="1"/>
      <c r="E233" s="1"/>
      <c r="F233" s="109"/>
      <c r="G233" s="1"/>
      <c r="H233" s="1"/>
      <c r="I233" s="1"/>
      <c r="J233" s="1"/>
      <c r="K233" s="1"/>
      <c r="L233" s="1"/>
      <c r="M233" s="1"/>
      <c r="N233" s="1"/>
    </row>
    <row r="234" spans="1:14" ht="12.75" customHeight="1" x14ac:dyDescent="0.2">
      <c r="A234" s="19">
        <v>233</v>
      </c>
      <c r="B234" s="21"/>
      <c r="C234" s="21"/>
      <c r="D234" s="1"/>
      <c r="E234" s="1"/>
      <c r="F234" s="109"/>
      <c r="G234" s="1"/>
      <c r="H234" s="1"/>
      <c r="I234" s="1"/>
      <c r="J234" s="1"/>
      <c r="K234" s="1"/>
      <c r="L234" s="1"/>
      <c r="M234" s="1"/>
      <c r="N234" s="1"/>
    </row>
    <row r="235" spans="1:14" ht="12.75" customHeight="1" x14ac:dyDescent="0.2">
      <c r="A235" s="19">
        <v>234</v>
      </c>
      <c r="B235" s="21"/>
      <c r="C235" s="21"/>
      <c r="D235" s="1"/>
      <c r="E235" s="1"/>
      <c r="F235" s="109"/>
      <c r="G235" s="1"/>
      <c r="H235" s="1"/>
      <c r="I235" s="1"/>
      <c r="J235" s="1"/>
      <c r="K235" s="1"/>
      <c r="L235" s="1"/>
      <c r="M235" s="1"/>
      <c r="N235" s="1"/>
    </row>
    <row r="236" spans="1:14" ht="12.75" customHeight="1" x14ac:dyDescent="0.2">
      <c r="A236" s="19">
        <v>235</v>
      </c>
      <c r="B236" s="21"/>
      <c r="C236" s="21"/>
      <c r="D236" s="1"/>
      <c r="E236" s="1"/>
      <c r="F236" s="109"/>
      <c r="G236" s="1"/>
      <c r="H236" s="1"/>
      <c r="I236" s="1"/>
      <c r="J236" s="1"/>
      <c r="K236" s="1"/>
      <c r="L236" s="1"/>
      <c r="M236" s="1"/>
      <c r="N236" s="1"/>
    </row>
    <row r="237" spans="1:14" ht="12.75" customHeight="1" x14ac:dyDescent="0.2">
      <c r="A237" s="19">
        <v>236</v>
      </c>
      <c r="B237" s="21"/>
      <c r="C237" s="21"/>
      <c r="D237" s="1"/>
      <c r="E237" s="1"/>
      <c r="F237" s="109"/>
      <c r="G237" s="1"/>
      <c r="H237" s="1"/>
      <c r="I237" s="1"/>
      <c r="J237" s="1"/>
      <c r="K237" s="1"/>
      <c r="L237" s="1"/>
      <c r="M237" s="1"/>
      <c r="N237" s="1"/>
    </row>
    <row r="238" spans="1:14" ht="12.75" customHeight="1" x14ac:dyDescent="0.2">
      <c r="A238" s="19">
        <v>237</v>
      </c>
      <c r="B238" s="21"/>
      <c r="C238" s="21"/>
      <c r="D238" s="1"/>
      <c r="E238" s="1"/>
      <c r="F238" s="109"/>
      <c r="G238" s="1"/>
      <c r="H238" s="1"/>
      <c r="I238" s="1"/>
      <c r="J238" s="1"/>
      <c r="K238" s="1"/>
      <c r="L238" s="1"/>
      <c r="M238" s="1"/>
      <c r="N238" s="1"/>
    </row>
    <row r="239" spans="1:14" ht="12.75" customHeight="1" x14ac:dyDescent="0.2">
      <c r="A239" s="19">
        <v>238</v>
      </c>
      <c r="B239" s="21"/>
      <c r="C239" s="21"/>
      <c r="D239" s="1"/>
      <c r="E239" s="1"/>
      <c r="F239" s="109"/>
      <c r="G239" s="1"/>
      <c r="H239" s="1"/>
      <c r="I239" s="1"/>
      <c r="J239" s="1"/>
      <c r="K239" s="1"/>
      <c r="L239" s="1"/>
      <c r="M239" s="1"/>
      <c r="N239" s="1"/>
    </row>
    <row r="240" spans="1:14" ht="12.75" customHeight="1" x14ac:dyDescent="0.2">
      <c r="A240" s="19">
        <v>239</v>
      </c>
      <c r="B240" s="21"/>
      <c r="C240" s="21"/>
      <c r="D240" s="1"/>
      <c r="E240" s="1"/>
      <c r="F240" s="109"/>
      <c r="G240" s="1"/>
      <c r="H240" s="1"/>
      <c r="I240" s="1"/>
      <c r="J240" s="1"/>
      <c r="K240" s="1"/>
      <c r="L240" s="1"/>
      <c r="M240" s="1"/>
      <c r="N240" s="1"/>
    </row>
    <row r="241" spans="1:14" ht="12.75" customHeight="1" x14ac:dyDescent="0.2">
      <c r="A241" s="19">
        <v>240</v>
      </c>
      <c r="B241" s="21"/>
      <c r="C241" s="21"/>
      <c r="D241" s="1"/>
      <c r="E241" s="1"/>
      <c r="F241" s="109"/>
      <c r="G241" s="1"/>
      <c r="H241" s="1"/>
      <c r="I241" s="1"/>
      <c r="J241" s="1"/>
      <c r="K241" s="1"/>
      <c r="L241" s="1"/>
      <c r="M241" s="1"/>
      <c r="N241" s="1"/>
    </row>
    <row r="242" spans="1:14" ht="12.75" customHeight="1" x14ac:dyDescent="0.2">
      <c r="A242" s="19">
        <v>241</v>
      </c>
      <c r="B242" s="21"/>
      <c r="C242" s="21"/>
      <c r="D242" s="1"/>
      <c r="E242" s="1"/>
      <c r="F242" s="109"/>
      <c r="G242" s="1"/>
      <c r="H242" s="1"/>
      <c r="I242" s="1"/>
      <c r="J242" s="1"/>
      <c r="K242" s="1"/>
      <c r="L242" s="1"/>
      <c r="M242" s="1"/>
      <c r="N242" s="1"/>
    </row>
    <row r="243" spans="1:14" ht="12.75" customHeight="1" x14ac:dyDescent="0.2">
      <c r="A243" s="19">
        <v>242</v>
      </c>
      <c r="B243" s="21"/>
      <c r="C243" s="21"/>
      <c r="D243" s="1"/>
      <c r="E243" s="1"/>
      <c r="F243" s="109"/>
      <c r="G243" s="1"/>
      <c r="H243" s="1"/>
      <c r="I243" s="1"/>
      <c r="J243" s="1"/>
      <c r="K243" s="1"/>
      <c r="L243" s="1"/>
      <c r="M243" s="1"/>
      <c r="N243" s="1"/>
    </row>
    <row r="244" spans="1:14" ht="12.75" customHeight="1" x14ac:dyDescent="0.2">
      <c r="A244" s="19">
        <v>243</v>
      </c>
      <c r="B244" s="21"/>
      <c r="C244" s="21"/>
      <c r="D244" s="1"/>
      <c r="E244" s="1"/>
      <c r="F244" s="109"/>
      <c r="G244" s="1"/>
      <c r="H244" s="1"/>
      <c r="I244" s="1"/>
      <c r="J244" s="1"/>
      <c r="K244" s="1"/>
      <c r="L244" s="1"/>
      <c r="M244" s="1"/>
      <c r="N244" s="1"/>
    </row>
    <row r="245" spans="1:14" ht="12.75" customHeight="1" x14ac:dyDescent="0.2">
      <c r="A245" s="19">
        <v>244</v>
      </c>
      <c r="B245" s="21"/>
      <c r="C245" s="21"/>
      <c r="D245" s="1"/>
      <c r="E245" s="1"/>
      <c r="F245" s="109"/>
      <c r="G245" s="1"/>
      <c r="H245" s="1"/>
      <c r="I245" s="1"/>
      <c r="J245" s="1"/>
      <c r="K245" s="1"/>
      <c r="L245" s="1"/>
      <c r="M245" s="1"/>
      <c r="N245" s="1"/>
    </row>
    <row r="246" spans="1:14" ht="12.75" customHeight="1" x14ac:dyDescent="0.2">
      <c r="A246" s="19">
        <v>245</v>
      </c>
      <c r="B246" s="21"/>
      <c r="C246" s="21"/>
      <c r="D246" s="1"/>
      <c r="E246" s="1"/>
      <c r="F246" s="109"/>
      <c r="G246" s="1"/>
      <c r="H246" s="1"/>
      <c r="I246" s="1"/>
      <c r="J246" s="1"/>
      <c r="K246" s="1"/>
      <c r="L246" s="1"/>
      <c r="M246" s="1"/>
      <c r="N246" s="1"/>
    </row>
    <row r="247" spans="1:14" ht="12.75" customHeight="1" x14ac:dyDescent="0.2">
      <c r="A247" s="19">
        <v>246</v>
      </c>
      <c r="B247" s="21"/>
      <c r="C247" s="21"/>
      <c r="D247" s="1"/>
      <c r="E247" s="1"/>
      <c r="F247" s="109"/>
      <c r="G247" s="1"/>
      <c r="H247" s="1"/>
      <c r="I247" s="1"/>
      <c r="J247" s="1"/>
      <c r="K247" s="1"/>
      <c r="L247" s="1"/>
      <c r="M247" s="1"/>
      <c r="N247" s="1"/>
    </row>
    <row r="248" spans="1:14" ht="12.75" customHeight="1" x14ac:dyDescent="0.2">
      <c r="A248" s="1"/>
      <c r="B248" s="21"/>
      <c r="C248" s="1"/>
      <c r="D248" s="1"/>
      <c r="E248" s="1"/>
      <c r="F248" s="109"/>
      <c r="G248" s="1"/>
      <c r="H248" s="1"/>
      <c r="I248" s="1"/>
      <c r="J248" s="1"/>
      <c r="K248" s="1"/>
      <c r="L248" s="1"/>
      <c r="M248" s="1"/>
      <c r="N248" s="1"/>
    </row>
    <row r="249" spans="1:14" ht="12.75" customHeight="1" x14ac:dyDescent="0.2">
      <c r="A249" s="1"/>
      <c r="B249" s="21"/>
      <c r="C249" s="1"/>
      <c r="D249" s="1"/>
      <c r="E249" s="1"/>
      <c r="F249" s="109"/>
      <c r="G249" s="1"/>
      <c r="H249" s="1"/>
      <c r="I249" s="1"/>
      <c r="J249" s="1"/>
      <c r="K249" s="1"/>
      <c r="L249" s="1"/>
      <c r="M249" s="1"/>
      <c r="N249" s="1"/>
    </row>
    <row r="250" spans="1:14" ht="12.75" customHeight="1" x14ac:dyDescent="0.2">
      <c r="A250" s="1"/>
      <c r="B250" s="21"/>
      <c r="C250" s="1"/>
      <c r="D250" s="1"/>
      <c r="E250" s="1"/>
      <c r="F250" s="109"/>
      <c r="G250" s="1"/>
      <c r="H250" s="1"/>
      <c r="I250" s="1"/>
      <c r="J250" s="1"/>
      <c r="K250" s="1"/>
      <c r="L250" s="1"/>
      <c r="M250" s="1"/>
      <c r="N250" s="1"/>
    </row>
    <row r="251" spans="1:14" ht="12.75" customHeight="1" x14ac:dyDescent="0.2">
      <c r="A251" s="1"/>
      <c r="B251" s="21"/>
      <c r="C251" s="1"/>
      <c r="D251" s="1"/>
      <c r="E251" s="1"/>
      <c r="F251" s="109"/>
      <c r="G251" s="1"/>
      <c r="H251" s="1"/>
      <c r="I251" s="1"/>
      <c r="J251" s="1"/>
      <c r="K251" s="1"/>
      <c r="L251" s="1"/>
      <c r="M251" s="1"/>
      <c r="N251" s="1"/>
    </row>
    <row r="252" spans="1:14" ht="12.75" customHeight="1" x14ac:dyDescent="0.2">
      <c r="A252" s="1"/>
      <c r="B252" s="21"/>
      <c r="C252" s="1"/>
      <c r="D252" s="1"/>
      <c r="E252" s="1"/>
      <c r="F252" s="109"/>
      <c r="G252" s="1"/>
      <c r="H252" s="1"/>
      <c r="I252" s="1"/>
      <c r="J252" s="1"/>
      <c r="K252" s="1"/>
      <c r="L252" s="1"/>
      <c r="M252" s="1"/>
      <c r="N252" s="1"/>
    </row>
    <row r="253" spans="1:14" ht="12.75" customHeight="1" x14ac:dyDescent="0.2">
      <c r="A253" s="1"/>
      <c r="B253" s="21"/>
      <c r="C253" s="1"/>
      <c r="D253" s="1"/>
      <c r="E253" s="1"/>
      <c r="F253" s="109"/>
      <c r="G253" s="1"/>
      <c r="H253" s="1"/>
      <c r="I253" s="1"/>
      <c r="J253" s="1"/>
      <c r="K253" s="1"/>
      <c r="L253" s="1"/>
      <c r="M253" s="1"/>
      <c r="N253" s="1"/>
    </row>
    <row r="254" spans="1:14" ht="12.75" customHeight="1" x14ac:dyDescent="0.2">
      <c r="A254" s="1"/>
      <c r="B254" s="21"/>
      <c r="C254" s="1"/>
      <c r="D254" s="1"/>
      <c r="E254" s="1"/>
      <c r="F254" s="109"/>
      <c r="G254" s="1"/>
      <c r="H254" s="1"/>
      <c r="I254" s="1"/>
      <c r="J254" s="1"/>
      <c r="K254" s="1"/>
      <c r="L254" s="1"/>
      <c r="M254" s="1"/>
      <c r="N254" s="1"/>
    </row>
    <row r="255" spans="1:14" ht="12.75" customHeight="1" x14ac:dyDescent="0.2">
      <c r="A255" s="1"/>
      <c r="B255" s="21"/>
      <c r="C255" s="1"/>
      <c r="D255" s="1"/>
      <c r="E255" s="1"/>
      <c r="F255" s="109"/>
      <c r="G255" s="1"/>
      <c r="H255" s="1"/>
      <c r="I255" s="1"/>
      <c r="J255" s="1"/>
      <c r="K255" s="1"/>
      <c r="L255" s="1"/>
      <c r="M255" s="1"/>
      <c r="N255" s="1"/>
    </row>
    <row r="256" spans="1:14" ht="12.75" customHeight="1" x14ac:dyDescent="0.2">
      <c r="A256" s="1"/>
      <c r="B256" s="21"/>
      <c r="C256" s="1"/>
      <c r="D256" s="1"/>
      <c r="E256" s="1"/>
      <c r="F256" s="109"/>
      <c r="G256" s="1"/>
      <c r="H256" s="1"/>
      <c r="I256" s="1"/>
      <c r="J256" s="1"/>
      <c r="K256" s="1"/>
      <c r="L256" s="1"/>
      <c r="M256" s="1"/>
      <c r="N256" s="1"/>
    </row>
    <row r="257" spans="1:14" ht="12.75" customHeight="1" x14ac:dyDescent="0.2">
      <c r="A257" s="1"/>
      <c r="B257" s="21"/>
      <c r="C257" s="1"/>
      <c r="D257" s="1"/>
      <c r="E257" s="1"/>
      <c r="F257" s="109"/>
      <c r="G257" s="1"/>
      <c r="H257" s="1"/>
      <c r="I257" s="1"/>
      <c r="J257" s="1"/>
      <c r="K257" s="1"/>
      <c r="L257" s="1"/>
      <c r="M257" s="1"/>
      <c r="N257" s="1"/>
    </row>
    <row r="258" spans="1:14" ht="12.75" customHeight="1" x14ac:dyDescent="0.2">
      <c r="A258" s="1"/>
      <c r="B258" s="21"/>
      <c r="C258" s="1"/>
      <c r="D258" s="1"/>
      <c r="E258" s="1"/>
      <c r="F258" s="109"/>
      <c r="G258" s="1"/>
      <c r="H258" s="1"/>
      <c r="I258" s="1"/>
      <c r="J258" s="1"/>
      <c r="K258" s="1"/>
      <c r="L258" s="1"/>
      <c r="M258" s="1"/>
      <c r="N258" s="1"/>
    </row>
    <row r="259" spans="1:14" ht="12.75" customHeight="1" x14ac:dyDescent="0.2">
      <c r="A259" s="1"/>
      <c r="B259" s="21"/>
      <c r="C259" s="1"/>
      <c r="D259" s="1"/>
      <c r="E259" s="1"/>
      <c r="F259" s="109"/>
      <c r="G259" s="1"/>
      <c r="H259" s="1"/>
      <c r="I259" s="1"/>
      <c r="J259" s="1"/>
      <c r="K259" s="1"/>
      <c r="L259" s="1"/>
      <c r="M259" s="1"/>
      <c r="N259" s="1"/>
    </row>
    <row r="260" spans="1:14" ht="12.75" customHeight="1" x14ac:dyDescent="0.2">
      <c r="A260" s="1"/>
      <c r="B260" s="21"/>
      <c r="C260" s="1"/>
      <c r="D260" s="1"/>
      <c r="E260" s="1"/>
      <c r="F260" s="109"/>
      <c r="G260" s="1"/>
      <c r="H260" s="1"/>
      <c r="I260" s="1"/>
      <c r="J260" s="1"/>
      <c r="K260" s="1"/>
      <c r="L260" s="1"/>
      <c r="M260" s="1"/>
      <c r="N260" s="1"/>
    </row>
    <row r="261" spans="1:14" ht="12.75" customHeight="1" x14ac:dyDescent="0.2">
      <c r="A261" s="1"/>
      <c r="B261" s="21"/>
      <c r="C261" s="1"/>
      <c r="D261" s="1"/>
      <c r="E261" s="1"/>
      <c r="F261" s="109"/>
      <c r="G261" s="1"/>
      <c r="H261" s="1"/>
      <c r="I261" s="1"/>
      <c r="J261" s="1"/>
      <c r="K261" s="1"/>
      <c r="L261" s="1"/>
      <c r="M261" s="1"/>
      <c r="N261" s="1"/>
    </row>
    <row r="262" spans="1:14" ht="12.75" customHeight="1" x14ac:dyDescent="0.2">
      <c r="A262" s="1"/>
      <c r="B262" s="21"/>
      <c r="C262" s="1"/>
      <c r="D262" s="1"/>
      <c r="E262" s="1"/>
      <c r="F262" s="109"/>
      <c r="G262" s="1"/>
      <c r="H262" s="1"/>
      <c r="I262" s="1"/>
      <c r="J262" s="1"/>
      <c r="K262" s="1"/>
      <c r="L262" s="1"/>
      <c r="M262" s="1"/>
      <c r="N262" s="1"/>
    </row>
    <row r="263" spans="1:14" ht="12.75" customHeight="1" x14ac:dyDescent="0.2">
      <c r="A263" s="1"/>
      <c r="B263" s="21"/>
      <c r="C263" s="1"/>
      <c r="D263" s="1"/>
      <c r="E263" s="1"/>
      <c r="F263" s="109"/>
      <c r="G263" s="1"/>
      <c r="H263" s="1"/>
      <c r="I263" s="1"/>
      <c r="J263" s="1"/>
      <c r="K263" s="1"/>
      <c r="L263" s="1"/>
      <c r="M263" s="1"/>
      <c r="N263" s="1"/>
    </row>
    <row r="264" spans="1:14" ht="12.75" customHeight="1" x14ac:dyDescent="0.2">
      <c r="A264" s="1"/>
      <c r="B264" s="21"/>
      <c r="C264" s="1"/>
      <c r="D264" s="1"/>
      <c r="E264" s="1"/>
      <c r="F264" s="109"/>
      <c r="G264" s="1"/>
      <c r="H264" s="1"/>
      <c r="I264" s="1"/>
      <c r="J264" s="1"/>
      <c r="K264" s="1"/>
      <c r="L264" s="1"/>
      <c r="M264" s="1"/>
      <c r="N264" s="1"/>
    </row>
    <row r="265" spans="1:14" ht="12.75" customHeight="1" x14ac:dyDescent="0.2">
      <c r="A265" s="1"/>
      <c r="B265" s="21"/>
      <c r="C265" s="1"/>
      <c r="D265" s="1"/>
      <c r="E265" s="1"/>
      <c r="F265" s="109"/>
      <c r="G265" s="1"/>
      <c r="H265" s="1"/>
      <c r="I265" s="1"/>
      <c r="J265" s="1"/>
      <c r="K265" s="1"/>
      <c r="L265" s="1"/>
      <c r="M265" s="1"/>
      <c r="N265" s="1"/>
    </row>
    <row r="266" spans="1:14" ht="12.75" customHeight="1" x14ac:dyDescent="0.2">
      <c r="A266" s="1"/>
      <c r="B266" s="21"/>
      <c r="C266" s="1"/>
      <c r="D266" s="1"/>
      <c r="E266" s="1"/>
      <c r="F266" s="109"/>
      <c r="G266" s="1"/>
      <c r="H266" s="1"/>
      <c r="I266" s="1"/>
      <c r="J266" s="1"/>
      <c r="K266" s="1"/>
      <c r="L266" s="1"/>
      <c r="M266" s="1"/>
      <c r="N266" s="1"/>
    </row>
    <row r="267" spans="1:14" ht="12.75" customHeight="1" x14ac:dyDescent="0.2">
      <c r="A267" s="1"/>
      <c r="B267" s="21"/>
      <c r="C267" s="1"/>
      <c r="D267" s="1"/>
      <c r="E267" s="1"/>
      <c r="F267" s="109"/>
      <c r="G267" s="1"/>
      <c r="H267" s="1"/>
      <c r="I267" s="1"/>
      <c r="J267" s="1"/>
      <c r="K267" s="1"/>
      <c r="L267" s="1"/>
      <c r="M267" s="1"/>
      <c r="N267" s="1"/>
    </row>
    <row r="268" spans="1:14" ht="12.75" customHeight="1" x14ac:dyDescent="0.2">
      <c r="A268" s="1"/>
      <c r="B268" s="21"/>
      <c r="C268" s="1"/>
      <c r="D268" s="1"/>
      <c r="E268" s="1"/>
      <c r="F268" s="109"/>
      <c r="G268" s="1"/>
      <c r="H268" s="1"/>
      <c r="I268" s="1"/>
      <c r="J268" s="1"/>
      <c r="K268" s="1"/>
      <c r="L268" s="1"/>
      <c r="M268" s="1"/>
      <c r="N268" s="1"/>
    </row>
    <row r="269" spans="1:14" ht="12.75" customHeight="1" x14ac:dyDescent="0.2">
      <c r="A269" s="1"/>
      <c r="B269" s="21"/>
      <c r="C269" s="1"/>
      <c r="D269" s="1"/>
      <c r="E269" s="1"/>
      <c r="F269" s="109"/>
      <c r="G269" s="1"/>
      <c r="H269" s="1"/>
      <c r="I269" s="1"/>
      <c r="J269" s="1"/>
      <c r="K269" s="1"/>
      <c r="L269" s="1"/>
      <c r="M269" s="1"/>
      <c r="N269" s="1"/>
    </row>
    <row r="270" spans="1:14" ht="12.75" customHeight="1" x14ac:dyDescent="0.2">
      <c r="A270" s="1"/>
      <c r="B270" s="21"/>
      <c r="C270" s="1"/>
      <c r="D270" s="1"/>
      <c r="E270" s="1"/>
      <c r="F270" s="109"/>
      <c r="G270" s="1"/>
      <c r="H270" s="1"/>
      <c r="I270" s="1"/>
      <c r="J270" s="1"/>
      <c r="K270" s="1"/>
      <c r="L270" s="1"/>
      <c r="M270" s="1"/>
      <c r="N270" s="1"/>
    </row>
    <row r="271" spans="1:14" ht="12.75" customHeight="1" x14ac:dyDescent="0.2">
      <c r="A271" s="1"/>
      <c r="B271" s="21"/>
      <c r="C271" s="1"/>
      <c r="D271" s="1"/>
      <c r="E271" s="1"/>
      <c r="F271" s="109"/>
      <c r="G271" s="1"/>
      <c r="H271" s="1"/>
      <c r="I271" s="1"/>
      <c r="J271" s="1"/>
      <c r="K271" s="1"/>
      <c r="L271" s="1"/>
      <c r="M271" s="1"/>
      <c r="N271" s="1"/>
    </row>
    <row r="272" spans="1:14" ht="12.75" customHeight="1" x14ac:dyDescent="0.2">
      <c r="A272" s="1"/>
      <c r="B272" s="21"/>
      <c r="C272" s="1"/>
      <c r="D272" s="1"/>
      <c r="E272" s="1"/>
      <c r="F272" s="109"/>
      <c r="G272" s="1"/>
      <c r="H272" s="1"/>
      <c r="I272" s="1"/>
      <c r="J272" s="1"/>
      <c r="K272" s="1"/>
      <c r="L272" s="1"/>
      <c r="M272" s="1"/>
      <c r="N272" s="1"/>
    </row>
    <row r="273" spans="1:14" ht="12.75" customHeight="1" x14ac:dyDescent="0.2">
      <c r="A273" s="1"/>
      <c r="B273" s="21"/>
      <c r="C273" s="1"/>
      <c r="D273" s="1"/>
      <c r="E273" s="1"/>
      <c r="F273" s="109"/>
      <c r="G273" s="1"/>
      <c r="H273" s="1"/>
      <c r="I273" s="1"/>
      <c r="J273" s="1"/>
      <c r="K273" s="1"/>
      <c r="L273" s="1"/>
      <c r="M273" s="1"/>
      <c r="N273" s="1"/>
    </row>
    <row r="274" spans="1:14" ht="12.75" customHeight="1" x14ac:dyDescent="0.2">
      <c r="A274" s="1"/>
      <c r="B274" s="21"/>
      <c r="C274" s="1"/>
      <c r="D274" s="1"/>
      <c r="E274" s="1"/>
      <c r="F274" s="109"/>
      <c r="G274" s="1"/>
      <c r="H274" s="1"/>
      <c r="I274" s="1"/>
      <c r="J274" s="1"/>
      <c r="K274" s="1"/>
      <c r="L274" s="1"/>
      <c r="M274" s="1"/>
      <c r="N274" s="1"/>
    </row>
    <row r="275" spans="1:14" ht="12.75" customHeight="1" x14ac:dyDescent="0.2">
      <c r="A275" s="1"/>
      <c r="B275" s="21"/>
      <c r="C275" s="1"/>
      <c r="D275" s="1"/>
      <c r="E275" s="1"/>
      <c r="F275" s="109"/>
      <c r="G275" s="1"/>
      <c r="H275" s="1"/>
      <c r="I275" s="1"/>
      <c r="J275" s="1"/>
      <c r="K275" s="1"/>
      <c r="L275" s="1"/>
      <c r="M275" s="1"/>
      <c r="N275" s="1"/>
    </row>
    <row r="276" spans="1:14" ht="12.75" customHeight="1" x14ac:dyDescent="0.2">
      <c r="A276" s="1"/>
      <c r="B276" s="21"/>
      <c r="C276" s="1"/>
      <c r="D276" s="1"/>
      <c r="E276" s="1"/>
      <c r="F276" s="109"/>
      <c r="G276" s="1"/>
      <c r="H276" s="1"/>
      <c r="I276" s="1"/>
      <c r="J276" s="1"/>
      <c r="K276" s="1"/>
      <c r="L276" s="1"/>
      <c r="M276" s="1"/>
      <c r="N276" s="1"/>
    </row>
    <row r="277" spans="1:14" ht="12.75" customHeight="1" x14ac:dyDescent="0.2">
      <c r="A277" s="1"/>
      <c r="B277" s="21"/>
      <c r="C277" s="1"/>
      <c r="D277" s="1"/>
      <c r="E277" s="1"/>
      <c r="F277" s="109"/>
      <c r="G277" s="1"/>
      <c r="H277" s="1"/>
      <c r="I277" s="1"/>
      <c r="J277" s="1"/>
      <c r="K277" s="1"/>
      <c r="L277" s="1"/>
      <c r="M277" s="1"/>
      <c r="N277" s="1"/>
    </row>
    <row r="278" spans="1:14" ht="12.75" customHeight="1" x14ac:dyDescent="0.2">
      <c r="A278" s="1"/>
      <c r="B278" s="21"/>
      <c r="C278" s="1"/>
      <c r="D278" s="1"/>
      <c r="E278" s="1"/>
      <c r="F278" s="109"/>
      <c r="G278" s="1"/>
      <c r="H278" s="1"/>
      <c r="I278" s="1"/>
      <c r="J278" s="1"/>
      <c r="K278" s="1"/>
      <c r="L278" s="1"/>
      <c r="M278" s="1"/>
      <c r="N278" s="1"/>
    </row>
    <row r="279" spans="1:14" ht="12.75" customHeight="1" x14ac:dyDescent="0.2">
      <c r="A279" s="1"/>
      <c r="B279" s="21"/>
      <c r="C279" s="1"/>
      <c r="D279" s="1"/>
      <c r="E279" s="1"/>
      <c r="F279" s="109"/>
      <c r="G279" s="1"/>
      <c r="H279" s="1"/>
      <c r="I279" s="1"/>
      <c r="J279" s="1"/>
      <c r="K279" s="1"/>
      <c r="L279" s="1"/>
      <c r="M279" s="1"/>
      <c r="N279" s="1"/>
    </row>
    <row r="280" spans="1:14" ht="12.75" customHeight="1" x14ac:dyDescent="0.2">
      <c r="A280" s="1"/>
      <c r="B280" s="21"/>
      <c r="C280" s="1"/>
      <c r="D280" s="1"/>
      <c r="E280" s="1"/>
      <c r="F280" s="109"/>
      <c r="G280" s="1"/>
      <c r="H280" s="1"/>
      <c r="I280" s="1"/>
      <c r="J280" s="1"/>
      <c r="K280" s="1"/>
      <c r="L280" s="1"/>
      <c r="M280" s="1"/>
      <c r="N280" s="1"/>
    </row>
    <row r="281" spans="1:14" ht="12.75" customHeight="1" x14ac:dyDescent="0.2">
      <c r="A281" s="1"/>
      <c r="B281" s="21"/>
      <c r="C281" s="1"/>
      <c r="D281" s="1"/>
      <c r="E281" s="1"/>
      <c r="F281" s="109"/>
      <c r="G281" s="1"/>
      <c r="H281" s="1"/>
      <c r="I281" s="1"/>
      <c r="J281" s="1"/>
      <c r="K281" s="1"/>
      <c r="L281" s="1"/>
      <c r="M281" s="1"/>
      <c r="N281" s="1"/>
    </row>
    <row r="282" spans="1:14" ht="12.75" customHeight="1" x14ac:dyDescent="0.2">
      <c r="A282" s="1"/>
      <c r="B282" s="21"/>
      <c r="C282" s="1"/>
      <c r="D282" s="1"/>
      <c r="E282" s="1"/>
      <c r="F282" s="109"/>
      <c r="G282" s="1"/>
      <c r="H282" s="1"/>
      <c r="I282" s="1"/>
      <c r="J282" s="1"/>
      <c r="K282" s="1"/>
      <c r="L282" s="1"/>
      <c r="M282" s="1"/>
      <c r="N282" s="1"/>
    </row>
    <row r="283" spans="1:14" ht="12.75" customHeight="1" x14ac:dyDescent="0.2">
      <c r="A283" s="1"/>
      <c r="B283" s="21"/>
      <c r="C283" s="1"/>
      <c r="D283" s="1"/>
      <c r="E283" s="1"/>
      <c r="F283" s="109"/>
      <c r="G283" s="1"/>
      <c r="H283" s="1"/>
      <c r="I283" s="1"/>
      <c r="J283" s="1"/>
      <c r="K283" s="1"/>
      <c r="L283" s="1"/>
      <c r="M283" s="1"/>
      <c r="N283" s="1"/>
    </row>
    <row r="284" spans="1:14" ht="12.75" customHeight="1" x14ac:dyDescent="0.2">
      <c r="A284" s="1"/>
      <c r="B284" s="21"/>
      <c r="C284" s="1"/>
      <c r="D284" s="1"/>
      <c r="E284" s="1"/>
      <c r="F284" s="109"/>
      <c r="G284" s="1"/>
      <c r="H284" s="1"/>
      <c r="I284" s="1"/>
      <c r="J284" s="1"/>
      <c r="K284" s="1"/>
      <c r="L284" s="1"/>
      <c r="M284" s="1"/>
      <c r="N284" s="1"/>
    </row>
    <row r="285" spans="1:14" ht="12.75" customHeight="1" x14ac:dyDescent="0.2">
      <c r="A285" s="1"/>
      <c r="B285" s="21"/>
      <c r="C285" s="1"/>
      <c r="D285" s="1"/>
      <c r="E285" s="1"/>
      <c r="F285" s="109"/>
      <c r="G285" s="1"/>
      <c r="H285" s="1"/>
      <c r="I285" s="1"/>
      <c r="J285" s="1"/>
      <c r="K285" s="1"/>
      <c r="L285" s="1"/>
      <c r="M285" s="1"/>
      <c r="N285" s="1"/>
    </row>
    <row r="286" spans="1:14" ht="12.75" customHeight="1" x14ac:dyDescent="0.2">
      <c r="A286" s="1"/>
      <c r="B286" s="21"/>
      <c r="C286" s="1"/>
      <c r="D286" s="1"/>
      <c r="E286" s="1"/>
      <c r="F286" s="109"/>
      <c r="G286" s="1"/>
      <c r="H286" s="1"/>
      <c r="I286" s="1"/>
      <c r="J286" s="1"/>
      <c r="K286" s="1"/>
      <c r="L286" s="1"/>
      <c r="M286" s="1"/>
      <c r="N286" s="1"/>
    </row>
    <row r="287" spans="1:14" ht="12.75" customHeight="1" x14ac:dyDescent="0.2">
      <c r="A287" s="1"/>
      <c r="B287" s="21"/>
      <c r="C287" s="1"/>
      <c r="D287" s="1"/>
      <c r="E287" s="1"/>
      <c r="F287" s="109"/>
      <c r="G287" s="1"/>
      <c r="H287" s="1"/>
      <c r="I287" s="1"/>
      <c r="J287" s="1"/>
      <c r="K287" s="1"/>
      <c r="L287" s="1"/>
      <c r="M287" s="1"/>
      <c r="N287" s="1"/>
    </row>
    <row r="288" spans="1:14" ht="12.75" customHeight="1" x14ac:dyDescent="0.2">
      <c r="A288" s="1"/>
      <c r="B288" s="21"/>
      <c r="C288" s="1"/>
      <c r="D288" s="1"/>
      <c r="E288" s="1"/>
      <c r="F288" s="109"/>
      <c r="G288" s="1"/>
      <c r="H288" s="1"/>
      <c r="I288" s="1"/>
      <c r="J288" s="1"/>
      <c r="K288" s="1"/>
      <c r="L288" s="1"/>
      <c r="M288" s="1"/>
      <c r="N288" s="1"/>
    </row>
    <row r="289" spans="1:14" ht="12.75" customHeight="1" x14ac:dyDescent="0.2">
      <c r="A289" s="1"/>
      <c r="B289" s="21"/>
      <c r="C289" s="1"/>
      <c r="D289" s="1"/>
      <c r="E289" s="1"/>
      <c r="F289" s="109"/>
      <c r="G289" s="1"/>
      <c r="H289" s="1"/>
      <c r="I289" s="1"/>
      <c r="J289" s="1"/>
      <c r="K289" s="1"/>
      <c r="L289" s="1"/>
      <c r="M289" s="1"/>
      <c r="N289" s="1"/>
    </row>
    <row r="290" spans="1:14" ht="12.75" customHeight="1" x14ac:dyDescent="0.2">
      <c r="A290" s="1"/>
      <c r="B290" s="21"/>
      <c r="C290" s="1"/>
      <c r="D290" s="1"/>
      <c r="E290" s="1"/>
      <c r="F290" s="109"/>
      <c r="G290" s="1"/>
      <c r="H290" s="1"/>
      <c r="I290" s="1"/>
      <c r="J290" s="1"/>
      <c r="K290" s="1"/>
      <c r="L290" s="1"/>
      <c r="M290" s="1"/>
      <c r="N290" s="1"/>
    </row>
    <row r="291" spans="1:14" ht="12.75" customHeight="1" x14ac:dyDescent="0.2">
      <c r="A291" s="1"/>
      <c r="B291" s="21"/>
      <c r="C291" s="1"/>
      <c r="D291" s="1"/>
      <c r="E291" s="1"/>
      <c r="F291" s="109"/>
      <c r="G291" s="1"/>
      <c r="H291" s="1"/>
      <c r="I291" s="1"/>
      <c r="J291" s="1"/>
      <c r="K291" s="1"/>
      <c r="L291" s="1"/>
      <c r="M291" s="1"/>
      <c r="N291" s="1"/>
    </row>
    <row r="292" spans="1:14" ht="12.75" customHeight="1" x14ac:dyDescent="0.2">
      <c r="A292" s="1"/>
      <c r="B292" s="21"/>
      <c r="C292" s="1"/>
      <c r="D292" s="1"/>
      <c r="E292" s="1"/>
      <c r="F292" s="109"/>
      <c r="G292" s="1"/>
      <c r="H292" s="1"/>
      <c r="I292" s="1"/>
      <c r="J292" s="1"/>
      <c r="K292" s="1"/>
      <c r="L292" s="1"/>
      <c r="M292" s="1"/>
      <c r="N292" s="1"/>
    </row>
    <row r="293" spans="1:14" ht="12.75" customHeight="1" x14ac:dyDescent="0.2">
      <c r="A293" s="1"/>
      <c r="B293" s="21"/>
      <c r="C293" s="1"/>
      <c r="D293" s="1"/>
      <c r="E293" s="1"/>
      <c r="F293" s="109"/>
      <c r="G293" s="1"/>
      <c r="H293" s="1"/>
      <c r="I293" s="1"/>
      <c r="J293" s="1"/>
      <c r="K293" s="1"/>
      <c r="L293" s="1"/>
      <c r="M293" s="1"/>
      <c r="N293" s="1"/>
    </row>
    <row r="294" spans="1:14" ht="12.75" customHeight="1" x14ac:dyDescent="0.2">
      <c r="A294" s="1"/>
      <c r="B294" s="21"/>
      <c r="C294" s="1"/>
      <c r="D294" s="1"/>
      <c r="E294" s="1"/>
      <c r="F294" s="109"/>
      <c r="G294" s="1"/>
      <c r="H294" s="1"/>
      <c r="I294" s="1"/>
      <c r="J294" s="1"/>
      <c r="K294" s="1"/>
      <c r="L294" s="1"/>
      <c r="M294" s="1"/>
      <c r="N294" s="1"/>
    </row>
    <row r="295" spans="1:14" ht="12.75" customHeight="1" x14ac:dyDescent="0.2">
      <c r="A295" s="1"/>
      <c r="B295" s="21"/>
      <c r="C295" s="1"/>
      <c r="D295" s="1"/>
      <c r="E295" s="1"/>
      <c r="F295" s="109"/>
      <c r="G295" s="1"/>
      <c r="H295" s="1"/>
      <c r="I295" s="1"/>
      <c r="J295" s="1"/>
      <c r="K295" s="1"/>
      <c r="L295" s="1"/>
      <c r="M295" s="1"/>
      <c r="N295" s="1"/>
    </row>
    <row r="296" spans="1:14" ht="12.75" customHeight="1" x14ac:dyDescent="0.2">
      <c r="A296" s="1"/>
      <c r="B296" s="21"/>
      <c r="C296" s="1"/>
      <c r="D296" s="1"/>
      <c r="E296" s="1"/>
      <c r="F296" s="109"/>
      <c r="G296" s="1"/>
      <c r="H296" s="1"/>
      <c r="I296" s="1"/>
      <c r="J296" s="1"/>
      <c r="K296" s="1"/>
      <c r="L296" s="1"/>
      <c r="M296" s="1"/>
      <c r="N296" s="1"/>
    </row>
    <row r="297" spans="1:14" ht="12.75" customHeight="1" x14ac:dyDescent="0.2">
      <c r="A297" s="1"/>
      <c r="B297" s="21"/>
      <c r="C297" s="1"/>
      <c r="D297" s="1"/>
      <c r="E297" s="1"/>
      <c r="F297" s="109"/>
      <c r="G297" s="1"/>
      <c r="H297" s="1"/>
      <c r="I297" s="1"/>
      <c r="J297" s="1"/>
      <c r="K297" s="1"/>
      <c r="L297" s="1"/>
      <c r="M297" s="1"/>
      <c r="N297" s="1"/>
    </row>
    <row r="298" spans="1:14" ht="12.75" customHeight="1" x14ac:dyDescent="0.2">
      <c r="A298" s="1"/>
      <c r="B298" s="21"/>
      <c r="C298" s="1"/>
      <c r="D298" s="1"/>
      <c r="E298" s="1"/>
      <c r="F298" s="109"/>
      <c r="G298" s="1"/>
      <c r="H298" s="1"/>
      <c r="I298" s="1"/>
      <c r="J298" s="1"/>
      <c r="K298" s="1"/>
      <c r="L298" s="1"/>
      <c r="M298" s="1"/>
      <c r="N298" s="1"/>
    </row>
    <row r="299" spans="1:14" ht="12.75" customHeight="1" x14ac:dyDescent="0.2">
      <c r="A299" s="1"/>
      <c r="B299" s="21"/>
      <c r="C299" s="1"/>
      <c r="D299" s="1"/>
      <c r="E299" s="1"/>
      <c r="F299" s="109"/>
      <c r="G299" s="1"/>
      <c r="H299" s="1"/>
      <c r="I299" s="1"/>
      <c r="J299" s="1"/>
      <c r="K299" s="1"/>
      <c r="L299" s="1"/>
      <c r="M299" s="1"/>
      <c r="N299" s="1"/>
    </row>
    <row r="300" spans="1:14" ht="12.75" customHeight="1" x14ac:dyDescent="0.2">
      <c r="A300" s="1"/>
      <c r="B300" s="21"/>
      <c r="C300" s="1"/>
      <c r="D300" s="1"/>
      <c r="E300" s="1"/>
      <c r="F300" s="109"/>
      <c r="G300" s="1"/>
      <c r="H300" s="1"/>
      <c r="I300" s="1"/>
      <c r="J300" s="1"/>
      <c r="K300" s="1"/>
      <c r="L300" s="1"/>
      <c r="M300" s="1"/>
      <c r="N300" s="1"/>
    </row>
    <row r="301" spans="1:14" ht="12.75" customHeight="1" x14ac:dyDescent="0.2">
      <c r="A301" s="1"/>
      <c r="B301" s="21"/>
      <c r="C301" s="1"/>
      <c r="D301" s="1"/>
      <c r="E301" s="1"/>
      <c r="F301" s="109"/>
      <c r="G301" s="1"/>
      <c r="H301" s="1"/>
      <c r="I301" s="1"/>
      <c r="J301" s="1"/>
      <c r="K301" s="1"/>
      <c r="L301" s="1"/>
      <c r="M301" s="1"/>
      <c r="N301" s="1"/>
    </row>
    <row r="302" spans="1:14" ht="12.75" customHeight="1" x14ac:dyDescent="0.2"/>
    <row r="303" spans="1:14" ht="12.75" customHeight="1" x14ac:dyDescent="0.2"/>
    <row r="304" spans="1:1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autoFilter ref="A1:G247"/>
  <pageMargins left="0.7" right="0.7" top="0.75" bottom="0.75" header="0" footer="0"/>
  <pageSetup paperSize="9"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O1000"/>
  <sheetViews>
    <sheetView workbookViewId="0">
      <pane ySplit="1" topLeftCell="A2" activePane="bottomLeft" state="frozen"/>
      <selection pane="bottomLeft" activeCell="B3" sqref="B3"/>
    </sheetView>
  </sheetViews>
  <sheetFormatPr defaultColWidth="14.42578125" defaultRowHeight="15" customHeight="1" x14ac:dyDescent="0.2"/>
  <cols>
    <col min="1" max="1" width="7.5703125" customWidth="1"/>
    <col min="2" max="2" width="8.7109375" customWidth="1"/>
    <col min="3" max="3" width="10" customWidth="1"/>
    <col min="4" max="4" width="20.42578125" customWidth="1"/>
    <col min="5" max="5" width="12" customWidth="1"/>
    <col min="6" max="6" width="36.42578125" customWidth="1"/>
    <col min="7" max="8" width="7.7109375" customWidth="1"/>
    <col min="9" max="9" width="18.28515625" customWidth="1"/>
    <col min="10" max="10" width="16.7109375" customWidth="1"/>
    <col min="11" max="11" width="13.5703125" customWidth="1"/>
    <col min="12" max="12" width="22.7109375" customWidth="1"/>
    <col min="13" max="13" width="28.7109375" customWidth="1"/>
    <col min="14" max="15" width="10" hidden="1" customWidth="1"/>
    <col min="16" max="26" width="8.7109375" customWidth="1"/>
  </cols>
  <sheetData>
    <row r="1" spans="1:15" ht="17.25" customHeight="1" x14ac:dyDescent="0.2">
      <c r="A1" s="88" t="s">
        <v>5</v>
      </c>
      <c r="B1" s="89" t="s">
        <v>6</v>
      </c>
      <c r="C1" s="90" t="s">
        <v>151</v>
      </c>
      <c r="D1" s="91" t="s">
        <v>11</v>
      </c>
      <c r="E1" s="92" t="s">
        <v>12</v>
      </c>
      <c r="F1" s="90" t="s">
        <v>152</v>
      </c>
      <c r="G1" s="89" t="s">
        <v>9</v>
      </c>
      <c r="H1" s="93" t="s">
        <v>153</v>
      </c>
      <c r="I1" s="94" t="s">
        <v>154</v>
      </c>
      <c r="J1" s="95" t="s">
        <v>155</v>
      </c>
      <c r="K1" s="96" t="s">
        <v>12</v>
      </c>
      <c r="L1" s="97" t="s">
        <v>156</v>
      </c>
      <c r="M1" s="95" t="s">
        <v>157</v>
      </c>
      <c r="N1" s="98" t="s">
        <v>158</v>
      </c>
      <c r="O1" s="98" t="s">
        <v>159</v>
      </c>
    </row>
    <row r="2" spans="1:15" ht="19.5" hidden="1" customHeight="1" x14ac:dyDescent="0.2">
      <c r="A2" s="19">
        <v>1</v>
      </c>
      <c r="B2" s="21"/>
      <c r="C2" s="99" t="str">
        <f t="shared" ref="C2:C87" si="0">(G2)</f>
        <v>V</v>
      </c>
      <c r="D2" s="100" t="str">
        <f t="shared" ref="D2:D256" si="1">(I2 &amp; " " &amp; J2)</f>
        <v>Žilvinas Abaravičius</v>
      </c>
      <c r="E2" s="101">
        <f t="shared" ref="E2:E87" si="2">(K2)</f>
        <v>28640</v>
      </c>
      <c r="F2" s="100" t="str">
        <f t="shared" ref="F2:F256" si="3">(L2 &amp; " " &amp; M2)</f>
        <v>Klaipėda Vakarų Milžinai</v>
      </c>
      <c r="G2" s="82" t="s">
        <v>42</v>
      </c>
      <c r="H2" s="82" t="s">
        <v>43</v>
      </c>
      <c r="I2" s="102" t="s">
        <v>160</v>
      </c>
      <c r="J2" s="103" t="s">
        <v>161</v>
      </c>
      <c r="K2" s="104">
        <v>28640</v>
      </c>
      <c r="L2" s="105" t="s">
        <v>126</v>
      </c>
      <c r="M2" s="105" t="s">
        <v>162</v>
      </c>
      <c r="N2" s="22" t="s">
        <v>163</v>
      </c>
      <c r="O2" s="22" t="s">
        <v>163</v>
      </c>
    </row>
    <row r="3" spans="1:15" ht="18.75" hidden="1" customHeight="1" x14ac:dyDescent="0.2">
      <c r="A3" s="19">
        <v>2</v>
      </c>
      <c r="B3" s="21"/>
      <c r="C3" s="99" t="str">
        <f t="shared" si="0"/>
        <v>V</v>
      </c>
      <c r="D3" s="100" t="str">
        <f t="shared" si="1"/>
        <v>Vytautas Baltmiškis</v>
      </c>
      <c r="E3" s="101">
        <f t="shared" si="2"/>
        <v>29328</v>
      </c>
      <c r="F3" s="100" t="str">
        <f t="shared" si="3"/>
        <v>Kretinga Keuri kaliuošee</v>
      </c>
      <c r="G3" s="83" t="s">
        <v>42</v>
      </c>
      <c r="H3" s="83" t="s">
        <v>46</v>
      </c>
      <c r="I3" s="106" t="s">
        <v>164</v>
      </c>
      <c r="J3" s="99" t="s">
        <v>165</v>
      </c>
      <c r="K3" s="107">
        <v>29328</v>
      </c>
      <c r="L3" s="108" t="s">
        <v>166</v>
      </c>
      <c r="M3" s="108" t="s">
        <v>167</v>
      </c>
      <c r="N3" s="22" t="s">
        <v>163</v>
      </c>
      <c r="O3" s="22" t="s">
        <v>163</v>
      </c>
    </row>
    <row r="4" spans="1:15" ht="15.75" hidden="1" customHeight="1" x14ac:dyDescent="0.2">
      <c r="A4" s="19">
        <v>3</v>
      </c>
      <c r="B4" s="21"/>
      <c r="C4" s="99" t="str">
        <f t="shared" si="0"/>
        <v>V</v>
      </c>
      <c r="D4" s="100" t="str">
        <f t="shared" si="1"/>
        <v>Evaldas Bilevičius</v>
      </c>
      <c r="E4" s="101">
        <f t="shared" si="2"/>
        <v>23810</v>
      </c>
      <c r="F4" s="100" t="str">
        <f t="shared" si="3"/>
        <v>Šilutė Leitė</v>
      </c>
      <c r="G4" s="83" t="s">
        <v>42</v>
      </c>
      <c r="H4" s="83" t="s">
        <v>43</v>
      </c>
      <c r="I4" s="106" t="s">
        <v>168</v>
      </c>
      <c r="J4" s="99" t="s">
        <v>169</v>
      </c>
      <c r="K4" s="107">
        <v>23810</v>
      </c>
      <c r="L4" s="108" t="s">
        <v>170</v>
      </c>
      <c r="M4" s="108" t="s">
        <v>171</v>
      </c>
      <c r="N4" s="22" t="s">
        <v>163</v>
      </c>
      <c r="O4" s="22" t="s">
        <v>163</v>
      </c>
    </row>
    <row r="5" spans="1:15" ht="12.75" hidden="1" customHeight="1" x14ac:dyDescent="0.2">
      <c r="A5" s="19">
        <v>4</v>
      </c>
      <c r="B5" s="21"/>
      <c r="C5" s="99" t="str">
        <f t="shared" si="0"/>
        <v>V</v>
      </c>
      <c r="D5" s="100" t="str">
        <f t="shared" si="1"/>
        <v>Justas Budrikas</v>
      </c>
      <c r="E5" s="101">
        <f t="shared" si="2"/>
        <v>37341</v>
      </c>
      <c r="F5" s="100" t="str">
        <f t="shared" si="3"/>
        <v>Šilutė Šilutės SM</v>
      </c>
      <c r="G5" s="83" t="s">
        <v>42</v>
      </c>
      <c r="H5" s="83" t="s">
        <v>46</v>
      </c>
      <c r="I5" s="106" t="s">
        <v>172</v>
      </c>
      <c r="J5" s="99" t="s">
        <v>173</v>
      </c>
      <c r="K5" s="107">
        <v>37341</v>
      </c>
      <c r="L5" s="108" t="s">
        <v>170</v>
      </c>
      <c r="M5" s="108" t="s">
        <v>174</v>
      </c>
      <c r="N5" s="22" t="s">
        <v>163</v>
      </c>
      <c r="O5" s="22" t="s">
        <v>163</v>
      </c>
    </row>
    <row r="6" spans="1:15" ht="14.25" hidden="1" customHeight="1" x14ac:dyDescent="0.2">
      <c r="A6" s="19">
        <v>5</v>
      </c>
      <c r="B6" s="21"/>
      <c r="C6" s="99" t="str">
        <f t="shared" si="0"/>
        <v>M</v>
      </c>
      <c r="D6" s="100" t="str">
        <f t="shared" si="1"/>
        <v>Asta Česnauskienė</v>
      </c>
      <c r="E6" s="101">
        <f t="shared" si="2"/>
        <v>23270</v>
      </c>
      <c r="F6" s="100" t="str">
        <f t="shared" si="3"/>
        <v>Plungė Bėgimo klubas</v>
      </c>
      <c r="G6" s="83" t="s">
        <v>53</v>
      </c>
      <c r="H6" s="83" t="s">
        <v>46</v>
      </c>
      <c r="I6" s="106" t="s">
        <v>175</v>
      </c>
      <c r="J6" s="99" t="s">
        <v>176</v>
      </c>
      <c r="K6" s="107">
        <v>23270</v>
      </c>
      <c r="L6" s="108" t="s">
        <v>177</v>
      </c>
      <c r="M6" s="108" t="s">
        <v>178</v>
      </c>
      <c r="N6" s="22" t="s">
        <v>163</v>
      </c>
      <c r="O6" s="22" t="s">
        <v>163</v>
      </c>
    </row>
    <row r="7" spans="1:15" ht="14.25" hidden="1" customHeight="1" x14ac:dyDescent="0.2">
      <c r="A7" s="19">
        <v>6</v>
      </c>
      <c r="B7" s="21"/>
      <c r="C7" s="99" t="str">
        <f t="shared" si="0"/>
        <v>M</v>
      </c>
      <c r="D7" s="100" t="str">
        <f t="shared" si="1"/>
        <v>Inga Germansone</v>
      </c>
      <c r="E7" s="101">
        <f t="shared" si="2"/>
        <v>28849</v>
      </c>
      <c r="F7" s="100" t="str">
        <f t="shared" si="3"/>
        <v>Panevezys Begimo klubas</v>
      </c>
      <c r="G7" s="83" t="s">
        <v>53</v>
      </c>
      <c r="H7" s="83" t="s">
        <v>43</v>
      </c>
      <c r="I7" s="106" t="s">
        <v>179</v>
      </c>
      <c r="J7" s="99" t="s">
        <v>180</v>
      </c>
      <c r="K7" s="107">
        <v>28849</v>
      </c>
      <c r="L7" s="108" t="s">
        <v>181</v>
      </c>
      <c r="M7" s="108" t="s">
        <v>182</v>
      </c>
      <c r="N7" s="22" t="s">
        <v>163</v>
      </c>
      <c r="O7" s="22" t="s">
        <v>163</v>
      </c>
    </row>
    <row r="8" spans="1:15" ht="12.75" hidden="1" customHeight="1" x14ac:dyDescent="0.2">
      <c r="A8" s="19">
        <v>7</v>
      </c>
      <c r="B8" s="21"/>
      <c r="C8" s="99" t="str">
        <f t="shared" si="0"/>
        <v>V</v>
      </c>
      <c r="D8" s="100" t="str">
        <f t="shared" si="1"/>
        <v>Marius Girdžiūnas</v>
      </c>
      <c r="E8" s="101">
        <f t="shared" si="2"/>
        <v>34014</v>
      </c>
      <c r="F8" s="100" t="str">
        <f t="shared" si="3"/>
        <v xml:space="preserve">Klaipėda </v>
      </c>
      <c r="G8" s="83" t="s">
        <v>42</v>
      </c>
      <c r="H8" s="83" t="s">
        <v>46</v>
      </c>
      <c r="I8" s="106" t="s">
        <v>183</v>
      </c>
      <c r="J8" s="99" t="s">
        <v>184</v>
      </c>
      <c r="K8" s="107">
        <v>34014</v>
      </c>
      <c r="L8" s="108" t="s">
        <v>126</v>
      </c>
      <c r="M8" s="108"/>
      <c r="N8" s="22" t="s">
        <v>163</v>
      </c>
      <c r="O8" s="22" t="s">
        <v>163</v>
      </c>
    </row>
    <row r="9" spans="1:15" ht="12.75" hidden="1" customHeight="1" x14ac:dyDescent="0.2">
      <c r="A9" s="19">
        <v>8</v>
      </c>
      <c r="B9" s="21"/>
      <c r="C9" s="99" t="str">
        <f t="shared" si="0"/>
        <v>V</v>
      </c>
      <c r="D9" s="100" t="str">
        <f t="shared" si="1"/>
        <v>Tomas Griauslys</v>
      </c>
      <c r="E9" s="101">
        <f t="shared" si="2"/>
        <v>36966</v>
      </c>
      <c r="F9" s="100" t="str">
        <f t="shared" si="3"/>
        <v xml:space="preserve">Dreverna </v>
      </c>
      <c r="G9" s="83" t="s">
        <v>42</v>
      </c>
      <c r="H9" s="83" t="s">
        <v>46</v>
      </c>
      <c r="I9" s="106" t="s">
        <v>185</v>
      </c>
      <c r="J9" s="99" t="s">
        <v>186</v>
      </c>
      <c r="K9" s="107">
        <v>36966</v>
      </c>
      <c r="L9" s="108" t="s">
        <v>187</v>
      </c>
      <c r="M9" s="108"/>
      <c r="N9" s="22" t="s">
        <v>163</v>
      </c>
      <c r="O9" s="22" t="s">
        <v>163</v>
      </c>
    </row>
    <row r="10" spans="1:15" ht="12.75" hidden="1" customHeight="1" x14ac:dyDescent="0.2">
      <c r="A10" s="19">
        <v>9</v>
      </c>
      <c r="B10" s="21"/>
      <c r="C10" s="99" t="str">
        <f t="shared" si="0"/>
        <v>M</v>
      </c>
      <c r="D10" s="100" t="str">
        <f t="shared" si="1"/>
        <v>Vilmantė Gruodytė</v>
      </c>
      <c r="E10" s="101">
        <f t="shared" si="2"/>
        <v>35840</v>
      </c>
      <c r="F10" s="100" t="str">
        <f t="shared" si="3"/>
        <v>Klaipėda Maratonas</v>
      </c>
      <c r="G10" s="83" t="s">
        <v>53</v>
      </c>
      <c r="H10" s="83" t="s">
        <v>43</v>
      </c>
      <c r="I10" s="106" t="s">
        <v>188</v>
      </c>
      <c r="J10" s="99" t="s">
        <v>189</v>
      </c>
      <c r="K10" s="107">
        <v>35840</v>
      </c>
      <c r="L10" s="108" t="s">
        <v>126</v>
      </c>
      <c r="M10" s="108" t="s">
        <v>190</v>
      </c>
      <c r="N10" s="22" t="s">
        <v>163</v>
      </c>
      <c r="O10" s="22" t="s">
        <v>163</v>
      </c>
    </row>
    <row r="11" spans="1:15" ht="12.75" hidden="1" customHeight="1" x14ac:dyDescent="0.2">
      <c r="A11" s="19">
        <v>10</v>
      </c>
      <c r="B11" s="21"/>
      <c r="C11" s="99" t="str">
        <f t="shared" si="0"/>
        <v>V</v>
      </c>
      <c r="D11" s="100" t="str">
        <f t="shared" si="1"/>
        <v>Paulius Gudaitis</v>
      </c>
      <c r="E11" s="101">
        <f t="shared" si="2"/>
        <v>37436</v>
      </c>
      <c r="F11" s="100" t="str">
        <f t="shared" si="3"/>
        <v>Šilutė Šilutės SM</v>
      </c>
      <c r="G11" s="83" t="s">
        <v>42</v>
      </c>
      <c r="H11" s="83" t="s">
        <v>43</v>
      </c>
      <c r="I11" s="106" t="s">
        <v>191</v>
      </c>
      <c r="J11" s="99" t="s">
        <v>192</v>
      </c>
      <c r="K11" s="107">
        <v>37436</v>
      </c>
      <c r="L11" s="108" t="s">
        <v>170</v>
      </c>
      <c r="M11" s="108" t="s">
        <v>174</v>
      </c>
      <c r="N11" s="22" t="s">
        <v>163</v>
      </c>
      <c r="O11" s="22" t="s">
        <v>163</v>
      </c>
    </row>
    <row r="12" spans="1:15" ht="12.75" hidden="1" customHeight="1" x14ac:dyDescent="0.2">
      <c r="A12" s="19">
        <v>11</v>
      </c>
      <c r="B12" s="21"/>
      <c r="C12" s="99" t="str">
        <f t="shared" si="0"/>
        <v>M</v>
      </c>
      <c r="D12" s="100" t="str">
        <f t="shared" si="1"/>
        <v>Jurgita Gvildytė</v>
      </c>
      <c r="E12" s="101">
        <f t="shared" si="2"/>
        <v>35605</v>
      </c>
      <c r="F12" s="100" t="str">
        <f t="shared" si="3"/>
        <v>Raseiniai Bėgimo klubas</v>
      </c>
      <c r="G12" s="83" t="s">
        <v>53</v>
      </c>
      <c r="H12" s="83" t="s">
        <v>46</v>
      </c>
      <c r="I12" s="106" t="s">
        <v>193</v>
      </c>
      <c r="J12" s="99" t="s">
        <v>194</v>
      </c>
      <c r="K12" s="107">
        <v>35605</v>
      </c>
      <c r="L12" s="108" t="s">
        <v>195</v>
      </c>
      <c r="M12" s="108" t="s">
        <v>178</v>
      </c>
      <c r="N12" s="22" t="s">
        <v>163</v>
      </c>
      <c r="O12" s="22" t="s">
        <v>163</v>
      </c>
    </row>
    <row r="13" spans="1:15" ht="12.75" hidden="1" customHeight="1" x14ac:dyDescent="0.2">
      <c r="A13" s="19">
        <v>12</v>
      </c>
      <c r="B13" s="21"/>
      <c r="C13" s="99" t="str">
        <f t="shared" si="0"/>
        <v>V</v>
      </c>
      <c r="D13" s="100" t="str">
        <f t="shared" si="1"/>
        <v>Klaudijus Indreliūnas</v>
      </c>
      <c r="E13" s="101">
        <f t="shared" si="2"/>
        <v>28283</v>
      </c>
      <c r="F13" s="100" t="str">
        <f t="shared" si="3"/>
        <v>Kaunas Kauno BMK</v>
      </c>
      <c r="G13" s="83" t="s">
        <v>42</v>
      </c>
      <c r="H13" s="83" t="s">
        <v>46</v>
      </c>
      <c r="I13" s="106" t="s">
        <v>196</v>
      </c>
      <c r="J13" s="99" t="s">
        <v>197</v>
      </c>
      <c r="K13" s="107">
        <v>28283</v>
      </c>
      <c r="L13" s="108" t="s">
        <v>198</v>
      </c>
      <c r="M13" s="108" t="s">
        <v>199</v>
      </c>
      <c r="N13" s="22" t="s">
        <v>163</v>
      </c>
      <c r="O13" s="22" t="s">
        <v>163</v>
      </c>
    </row>
    <row r="14" spans="1:15" ht="12.75" hidden="1" customHeight="1" x14ac:dyDescent="0.2">
      <c r="A14" s="19">
        <v>13</v>
      </c>
      <c r="B14" s="21"/>
      <c r="C14" s="99" t="str">
        <f t="shared" si="0"/>
        <v>M</v>
      </c>
      <c r="D14" s="100" t="str">
        <f t="shared" si="1"/>
        <v>Dovilė Jodkonienė</v>
      </c>
      <c r="E14" s="101">
        <f t="shared" si="2"/>
        <v>32677</v>
      </c>
      <c r="F14" s="100" t="str">
        <f t="shared" si="3"/>
        <v xml:space="preserve">Kretinga </v>
      </c>
      <c r="G14" s="83" t="s">
        <v>53</v>
      </c>
      <c r="H14" s="83" t="s">
        <v>46</v>
      </c>
      <c r="I14" s="106" t="s">
        <v>200</v>
      </c>
      <c r="J14" s="99" t="s">
        <v>201</v>
      </c>
      <c r="K14" s="107">
        <v>32677</v>
      </c>
      <c r="L14" s="108" t="s">
        <v>166</v>
      </c>
      <c r="M14" s="108"/>
      <c r="N14" s="22" t="s">
        <v>163</v>
      </c>
      <c r="O14" s="22" t="s">
        <v>163</v>
      </c>
    </row>
    <row r="15" spans="1:15" ht="13.5" hidden="1" customHeight="1" x14ac:dyDescent="0.2">
      <c r="A15" s="19">
        <v>14</v>
      </c>
      <c r="B15" s="21"/>
      <c r="C15" s="99" t="str">
        <f t="shared" si="0"/>
        <v>V</v>
      </c>
      <c r="D15" s="100" t="str">
        <f t="shared" si="1"/>
        <v>Gražvydas Jokubauskas</v>
      </c>
      <c r="E15" s="101">
        <f t="shared" si="2"/>
        <v>34686</v>
      </c>
      <c r="F15" s="100" t="str">
        <f t="shared" si="3"/>
        <v>Pagėgiai Bėgimo klubas</v>
      </c>
      <c r="G15" s="83" t="s">
        <v>42</v>
      </c>
      <c r="H15" s="83" t="s">
        <v>43</v>
      </c>
      <c r="I15" s="106" t="s">
        <v>202</v>
      </c>
      <c r="J15" s="99" t="s">
        <v>203</v>
      </c>
      <c r="K15" s="107">
        <v>34686</v>
      </c>
      <c r="L15" s="108" t="s">
        <v>204</v>
      </c>
      <c r="M15" s="108" t="s">
        <v>178</v>
      </c>
      <c r="N15" s="22" t="s">
        <v>163</v>
      </c>
      <c r="O15" s="22" t="s">
        <v>163</v>
      </c>
    </row>
    <row r="16" spans="1:15" ht="12.75" hidden="1" customHeight="1" x14ac:dyDescent="0.2">
      <c r="A16" s="19">
        <v>15</v>
      </c>
      <c r="B16" s="21"/>
      <c r="C16" s="99" t="str">
        <f t="shared" si="0"/>
        <v>M</v>
      </c>
      <c r="D16" s="100" t="str">
        <f t="shared" si="1"/>
        <v>Jurgita Juraškienė</v>
      </c>
      <c r="E16" s="101">
        <f t="shared" si="2"/>
        <v>27097</v>
      </c>
      <c r="F16" s="100" t="str">
        <f t="shared" si="3"/>
        <v xml:space="preserve">Vėžaičiai </v>
      </c>
      <c r="G16" s="83" t="s">
        <v>53</v>
      </c>
      <c r="H16" s="83" t="s">
        <v>46</v>
      </c>
      <c r="I16" s="106" t="s">
        <v>193</v>
      </c>
      <c r="J16" s="99" t="s">
        <v>205</v>
      </c>
      <c r="K16" s="107">
        <v>27097</v>
      </c>
      <c r="L16" s="108" t="s">
        <v>206</v>
      </c>
      <c r="M16" s="108"/>
      <c r="N16" s="22" t="s">
        <v>163</v>
      </c>
      <c r="O16" s="22" t="s">
        <v>163</v>
      </c>
    </row>
    <row r="17" spans="1:15" ht="12.75" hidden="1" customHeight="1" x14ac:dyDescent="0.2">
      <c r="A17" s="19">
        <v>16</v>
      </c>
      <c r="B17" s="21"/>
      <c r="C17" s="99" t="str">
        <f t="shared" si="0"/>
        <v>M</v>
      </c>
      <c r="D17" s="100" t="str">
        <f t="shared" si="1"/>
        <v>Inga Kairienė</v>
      </c>
      <c r="E17" s="101">
        <f t="shared" si="2"/>
        <v>29396</v>
      </c>
      <c r="F17" s="100" t="str">
        <f t="shared" si="3"/>
        <v xml:space="preserve">Telsiai </v>
      </c>
      <c r="G17" s="83" t="s">
        <v>53</v>
      </c>
      <c r="H17" s="83" t="s">
        <v>46</v>
      </c>
      <c r="I17" s="106" t="s">
        <v>179</v>
      </c>
      <c r="J17" s="99" t="s">
        <v>207</v>
      </c>
      <c r="K17" s="107">
        <v>29396</v>
      </c>
      <c r="L17" s="108" t="s">
        <v>208</v>
      </c>
      <c r="M17" s="108"/>
      <c r="N17" s="22" t="s">
        <v>163</v>
      </c>
      <c r="O17" s="22" t="s">
        <v>163</v>
      </c>
    </row>
    <row r="18" spans="1:15" ht="12.75" hidden="1" customHeight="1" x14ac:dyDescent="0.2">
      <c r="A18" s="19">
        <v>17</v>
      </c>
      <c r="B18" s="21"/>
      <c r="C18" s="99" t="str">
        <f t="shared" si="0"/>
        <v>V</v>
      </c>
      <c r="D18" s="100" t="str">
        <f t="shared" si="1"/>
        <v>Mindaugas Kairys</v>
      </c>
      <c r="E18" s="101">
        <f t="shared" si="2"/>
        <v>29112</v>
      </c>
      <c r="F18" s="100" t="str">
        <f t="shared" si="3"/>
        <v xml:space="preserve">Telšiai </v>
      </c>
      <c r="G18" s="83" t="s">
        <v>42</v>
      </c>
      <c r="H18" s="83" t="s">
        <v>43</v>
      </c>
      <c r="I18" s="106" t="s">
        <v>209</v>
      </c>
      <c r="J18" s="99" t="s">
        <v>210</v>
      </c>
      <c r="K18" s="107">
        <v>29112</v>
      </c>
      <c r="L18" s="108" t="s">
        <v>211</v>
      </c>
      <c r="M18" s="108"/>
      <c r="N18" s="22" t="s">
        <v>163</v>
      </c>
      <c r="O18" s="22" t="s">
        <v>163</v>
      </c>
    </row>
    <row r="19" spans="1:15" ht="12.75" hidden="1" customHeight="1" x14ac:dyDescent="0.2">
      <c r="A19" s="19">
        <v>18</v>
      </c>
      <c r="B19" s="21"/>
      <c r="C19" s="99" t="str">
        <f t="shared" si="0"/>
        <v>V</v>
      </c>
      <c r="D19" s="100" t="str">
        <f t="shared" si="1"/>
        <v>Arnas Lukošaitis</v>
      </c>
      <c r="E19" s="101">
        <f t="shared" si="2"/>
        <v>28582</v>
      </c>
      <c r="F19" s="100" t="str">
        <f t="shared" si="3"/>
        <v>Šiaulių rajonas Lukas</v>
      </c>
      <c r="G19" s="83" t="s">
        <v>42</v>
      </c>
      <c r="H19" s="83" t="s">
        <v>43</v>
      </c>
      <c r="I19" s="106" t="s">
        <v>212</v>
      </c>
      <c r="J19" s="99" t="s">
        <v>213</v>
      </c>
      <c r="K19" s="107">
        <v>28582</v>
      </c>
      <c r="L19" s="108" t="s">
        <v>214</v>
      </c>
      <c r="M19" s="108" t="s">
        <v>215</v>
      </c>
      <c r="N19" s="22" t="s">
        <v>163</v>
      </c>
      <c r="O19" s="22" t="s">
        <v>163</v>
      </c>
    </row>
    <row r="20" spans="1:15" ht="14.25" hidden="1" customHeight="1" x14ac:dyDescent="0.2">
      <c r="A20" s="19">
        <v>19</v>
      </c>
      <c r="B20" s="21"/>
      <c r="C20" s="99" t="str">
        <f t="shared" si="0"/>
        <v>V</v>
      </c>
      <c r="D20" s="100" t="str">
        <f t="shared" si="1"/>
        <v>Edvardas Lukošius</v>
      </c>
      <c r="E20" s="101">
        <f t="shared" si="2"/>
        <v>21570</v>
      </c>
      <c r="F20" s="100" t="str">
        <f t="shared" si="3"/>
        <v>Šilutė Leitė</v>
      </c>
      <c r="G20" s="83" t="s">
        <v>42</v>
      </c>
      <c r="H20" s="83" t="s">
        <v>43</v>
      </c>
      <c r="I20" s="106" t="s">
        <v>216</v>
      </c>
      <c r="J20" s="99" t="s">
        <v>217</v>
      </c>
      <c r="K20" s="107">
        <v>21570</v>
      </c>
      <c r="L20" s="108" t="s">
        <v>170</v>
      </c>
      <c r="M20" s="108" t="s">
        <v>171</v>
      </c>
      <c r="N20" s="22" t="s">
        <v>163</v>
      </c>
      <c r="O20" s="22" t="s">
        <v>163</v>
      </c>
    </row>
    <row r="21" spans="1:15" ht="12.75" hidden="1" customHeight="1" x14ac:dyDescent="0.2">
      <c r="A21" s="19">
        <v>20</v>
      </c>
      <c r="B21" s="21"/>
      <c r="C21" s="99" t="str">
        <f t="shared" si="0"/>
        <v>M</v>
      </c>
      <c r="D21" s="100" t="str">
        <f t="shared" si="1"/>
        <v>Lukrecija Lukošiūtė</v>
      </c>
      <c r="E21" s="101">
        <f t="shared" si="2"/>
        <v>38896</v>
      </c>
      <c r="F21" s="100" t="str">
        <f t="shared" si="3"/>
        <v>Šilutė SK "Leitė" - OK O! Kintai</v>
      </c>
      <c r="G21" s="83" t="s">
        <v>53</v>
      </c>
      <c r="H21" s="83" t="s">
        <v>46</v>
      </c>
      <c r="I21" s="106" t="s">
        <v>218</v>
      </c>
      <c r="J21" s="99" t="s">
        <v>219</v>
      </c>
      <c r="K21" s="107">
        <v>38896</v>
      </c>
      <c r="L21" s="108" t="s">
        <v>170</v>
      </c>
      <c r="M21" s="108" t="s">
        <v>220</v>
      </c>
      <c r="N21" s="22" t="s">
        <v>163</v>
      </c>
      <c r="O21" s="22" t="s">
        <v>163</v>
      </c>
    </row>
    <row r="22" spans="1:15" ht="14.25" hidden="1" customHeight="1" x14ac:dyDescent="0.2">
      <c r="A22" s="19">
        <v>21</v>
      </c>
      <c r="B22" s="21"/>
      <c r="C22" s="99" t="str">
        <f t="shared" si="0"/>
        <v>V</v>
      </c>
      <c r="D22" s="100" t="str">
        <f t="shared" si="1"/>
        <v>Vaclovas Markaitis</v>
      </c>
      <c r="E22" s="101">
        <f t="shared" si="2"/>
        <v>18781</v>
      </c>
      <c r="F22" s="100" t="str">
        <f t="shared" si="3"/>
        <v xml:space="preserve">Skuodasa </v>
      </c>
      <c r="G22" s="83" t="s">
        <v>42</v>
      </c>
      <c r="H22" s="83" t="s">
        <v>46</v>
      </c>
      <c r="I22" s="106" t="s">
        <v>221</v>
      </c>
      <c r="J22" s="99" t="s">
        <v>222</v>
      </c>
      <c r="K22" s="107">
        <v>18781</v>
      </c>
      <c r="L22" s="108" t="s">
        <v>223</v>
      </c>
      <c r="M22" s="108"/>
      <c r="N22" s="22" t="s">
        <v>163</v>
      </c>
      <c r="O22" s="22" t="s">
        <v>163</v>
      </c>
    </row>
    <row r="23" spans="1:15" ht="12.75" hidden="1" customHeight="1" x14ac:dyDescent="0.2">
      <c r="A23" s="19">
        <v>22</v>
      </c>
      <c r="B23" s="21"/>
      <c r="C23" s="99" t="str">
        <f t="shared" si="0"/>
        <v>V</v>
      </c>
      <c r="D23" s="100" t="str">
        <f t="shared" si="1"/>
        <v>Mindaugas Montvilas</v>
      </c>
      <c r="E23" s="101">
        <f t="shared" si="2"/>
        <v>33329</v>
      </c>
      <c r="F23" s="100" t="str">
        <f t="shared" si="3"/>
        <v xml:space="preserve">Klaipėda </v>
      </c>
      <c r="G23" s="83" t="s">
        <v>42</v>
      </c>
      <c r="H23" s="83" t="s">
        <v>46</v>
      </c>
      <c r="I23" s="106" t="s">
        <v>209</v>
      </c>
      <c r="J23" s="99" t="s">
        <v>224</v>
      </c>
      <c r="K23" s="107">
        <v>33329</v>
      </c>
      <c r="L23" s="108" t="s">
        <v>126</v>
      </c>
      <c r="M23" s="108"/>
      <c r="N23" s="22" t="s">
        <v>163</v>
      </c>
      <c r="O23" s="22" t="s">
        <v>163</v>
      </c>
    </row>
    <row r="24" spans="1:15" ht="12.75" hidden="1" customHeight="1" x14ac:dyDescent="0.2">
      <c r="A24" s="19">
        <v>23</v>
      </c>
      <c r="B24" s="21"/>
      <c r="C24" s="99" t="str">
        <f t="shared" si="0"/>
        <v>V</v>
      </c>
      <c r="D24" s="100" t="str">
        <f t="shared" si="1"/>
        <v>Martynas Nasvytis</v>
      </c>
      <c r="E24" s="101">
        <f t="shared" si="2"/>
        <v>27382</v>
      </c>
      <c r="F24" s="100" t="str">
        <f t="shared" si="3"/>
        <v>Silute Begimo klubas</v>
      </c>
      <c r="G24" s="83" t="s">
        <v>42</v>
      </c>
      <c r="H24" s="83" t="s">
        <v>43</v>
      </c>
      <c r="I24" s="106" t="s">
        <v>225</v>
      </c>
      <c r="J24" s="99" t="s">
        <v>226</v>
      </c>
      <c r="K24" s="107">
        <v>27382</v>
      </c>
      <c r="L24" s="108" t="s">
        <v>227</v>
      </c>
      <c r="M24" s="108" t="s">
        <v>182</v>
      </c>
      <c r="N24" s="22" t="s">
        <v>163</v>
      </c>
      <c r="O24" s="22" t="s">
        <v>163</v>
      </c>
    </row>
    <row r="25" spans="1:15" ht="12.75" hidden="1" customHeight="1" x14ac:dyDescent="0.2">
      <c r="A25" s="19">
        <v>24</v>
      </c>
      <c r="B25" s="21"/>
      <c r="C25" s="99" t="str">
        <f t="shared" si="0"/>
        <v>M</v>
      </c>
      <c r="D25" s="100" t="str">
        <f t="shared" si="1"/>
        <v>Ramunė Pociuvienė</v>
      </c>
      <c r="E25" s="101">
        <f t="shared" si="2"/>
        <v>27102</v>
      </c>
      <c r="F25" s="100" t="str">
        <f t="shared" si="3"/>
        <v>Pakruojis BMK ,,VĖJAS"</v>
      </c>
      <c r="G25" s="83" t="s">
        <v>53</v>
      </c>
      <c r="H25" s="83" t="s">
        <v>43</v>
      </c>
      <c r="I25" s="106" t="s">
        <v>228</v>
      </c>
      <c r="J25" s="99" t="s">
        <v>229</v>
      </c>
      <c r="K25" s="107">
        <v>27102</v>
      </c>
      <c r="L25" s="108" t="s">
        <v>230</v>
      </c>
      <c r="M25" s="108" t="s">
        <v>231</v>
      </c>
      <c r="N25" s="22" t="s">
        <v>163</v>
      </c>
      <c r="O25" s="22" t="s">
        <v>163</v>
      </c>
    </row>
    <row r="26" spans="1:15" ht="12.75" hidden="1" x14ac:dyDescent="0.2">
      <c r="A26" s="19">
        <v>25</v>
      </c>
      <c r="B26" s="21"/>
      <c r="C26" s="99" t="str">
        <f t="shared" si="0"/>
        <v>V</v>
      </c>
      <c r="D26" s="100" t="str">
        <f t="shared" si="1"/>
        <v>Sigitas Pranaitis</v>
      </c>
      <c r="E26" s="101">
        <f t="shared" si="2"/>
        <v>32068</v>
      </c>
      <c r="F26" s="100" t="str">
        <f t="shared" si="3"/>
        <v>vilnius Na, pagauk!</v>
      </c>
      <c r="G26" s="83" t="s">
        <v>42</v>
      </c>
      <c r="H26" s="83" t="s">
        <v>46</v>
      </c>
      <c r="I26" s="106" t="s">
        <v>232</v>
      </c>
      <c r="J26" s="99" t="s">
        <v>233</v>
      </c>
      <c r="K26" s="107">
        <v>32068</v>
      </c>
      <c r="L26" s="108" t="s">
        <v>234</v>
      </c>
      <c r="M26" s="108" t="s">
        <v>235</v>
      </c>
      <c r="N26" s="22" t="s">
        <v>163</v>
      </c>
      <c r="O26" s="22" t="s">
        <v>163</v>
      </c>
    </row>
    <row r="27" spans="1:15" ht="13.5" hidden="1" customHeight="1" x14ac:dyDescent="0.2">
      <c r="A27" s="19">
        <v>26</v>
      </c>
      <c r="B27" s="21"/>
      <c r="C27" s="99" t="str">
        <f t="shared" si="0"/>
        <v>V</v>
      </c>
      <c r="D27" s="100" t="str">
        <f t="shared" si="1"/>
        <v>Rokas Radavičius</v>
      </c>
      <c r="E27" s="101">
        <f t="shared" si="2"/>
        <v>36290</v>
      </c>
      <c r="F27" s="100" t="str">
        <f t="shared" si="3"/>
        <v>Šilutė Mediumas</v>
      </c>
      <c r="G27" s="83" t="s">
        <v>42</v>
      </c>
      <c r="H27" s="83" t="s">
        <v>43</v>
      </c>
      <c r="I27" s="106" t="s">
        <v>236</v>
      </c>
      <c r="J27" s="99" t="s">
        <v>237</v>
      </c>
      <c r="K27" s="107">
        <v>36290</v>
      </c>
      <c r="L27" s="108" t="s">
        <v>170</v>
      </c>
      <c r="M27" s="108" t="s">
        <v>238</v>
      </c>
      <c r="N27" s="22" t="s">
        <v>163</v>
      </c>
      <c r="O27" s="22" t="s">
        <v>163</v>
      </c>
    </row>
    <row r="28" spans="1:15" ht="12.75" hidden="1" x14ac:dyDescent="0.2">
      <c r="A28" s="19">
        <v>27</v>
      </c>
      <c r="B28" s="21"/>
      <c r="C28" s="99" t="str">
        <f t="shared" si="0"/>
        <v>V</v>
      </c>
      <c r="D28" s="100" t="str">
        <f t="shared" si="1"/>
        <v>Nerijus Ruzveltas</v>
      </c>
      <c r="E28" s="101">
        <f t="shared" si="2"/>
        <v>33472</v>
      </c>
      <c r="F28" s="100" t="str">
        <f t="shared" si="3"/>
        <v>Klaipeda Klaipedos "Maratonas"</v>
      </c>
      <c r="G28" s="83" t="s">
        <v>42</v>
      </c>
      <c r="H28" s="83" t="s">
        <v>43</v>
      </c>
      <c r="I28" s="106" t="s">
        <v>239</v>
      </c>
      <c r="J28" s="99" t="s">
        <v>240</v>
      </c>
      <c r="K28" s="107">
        <v>33472</v>
      </c>
      <c r="L28" s="108" t="s">
        <v>241</v>
      </c>
      <c r="M28" s="108" t="s">
        <v>242</v>
      </c>
      <c r="N28" s="22" t="s">
        <v>163</v>
      </c>
      <c r="O28" s="22" t="s">
        <v>163</v>
      </c>
    </row>
    <row r="29" spans="1:15" ht="12.75" hidden="1" customHeight="1" x14ac:dyDescent="0.2">
      <c r="A29" s="19">
        <v>28</v>
      </c>
      <c r="B29" s="21"/>
      <c r="C29" s="99" t="str">
        <f t="shared" si="0"/>
        <v>M</v>
      </c>
      <c r="D29" s="100" t="str">
        <f t="shared" si="1"/>
        <v>Ema Šidlauskaitė</v>
      </c>
      <c r="E29" s="101">
        <f t="shared" si="2"/>
        <v>34413</v>
      </c>
      <c r="F29" s="100" t="str">
        <f t="shared" si="3"/>
        <v xml:space="preserve">Klaipėda </v>
      </c>
      <c r="G29" s="83" t="s">
        <v>53</v>
      </c>
      <c r="H29" s="83" t="s">
        <v>46</v>
      </c>
      <c r="I29" s="106" t="s">
        <v>243</v>
      </c>
      <c r="J29" s="99" t="s">
        <v>244</v>
      </c>
      <c r="K29" s="107">
        <v>34413</v>
      </c>
      <c r="L29" s="108" t="s">
        <v>126</v>
      </c>
      <c r="M29" s="108"/>
      <c r="N29" s="22" t="s">
        <v>163</v>
      </c>
      <c r="O29" s="22" t="s">
        <v>163</v>
      </c>
    </row>
    <row r="30" spans="1:15" ht="13.5" hidden="1" customHeight="1" x14ac:dyDescent="0.2">
      <c r="A30" s="19">
        <v>29</v>
      </c>
      <c r="B30" s="21"/>
      <c r="C30" s="99" t="str">
        <f t="shared" si="0"/>
        <v>V</v>
      </c>
      <c r="D30" s="100" t="str">
        <f t="shared" si="1"/>
        <v>Antanas Šimkus</v>
      </c>
      <c r="E30" s="101">
        <f t="shared" si="2"/>
        <v>22360</v>
      </c>
      <c r="F30" s="100" t="str">
        <f t="shared" si="3"/>
        <v xml:space="preserve">Mažeikiai </v>
      </c>
      <c r="G30" s="83" t="s">
        <v>42</v>
      </c>
      <c r="H30" s="83" t="s">
        <v>43</v>
      </c>
      <c r="I30" s="106" t="s">
        <v>245</v>
      </c>
      <c r="J30" s="99" t="s">
        <v>246</v>
      </c>
      <c r="K30" s="107">
        <v>22360</v>
      </c>
      <c r="L30" s="108" t="s">
        <v>247</v>
      </c>
      <c r="M30" s="108"/>
      <c r="N30" s="22" t="s">
        <v>163</v>
      </c>
      <c r="O30" s="22" t="s">
        <v>163</v>
      </c>
    </row>
    <row r="31" spans="1:15" ht="14.25" hidden="1" customHeight="1" x14ac:dyDescent="0.2">
      <c r="A31" s="19">
        <v>30</v>
      </c>
      <c r="B31" s="21"/>
      <c r="C31" s="99" t="str">
        <f t="shared" si="0"/>
        <v>M</v>
      </c>
      <c r="D31" s="100" t="str">
        <f t="shared" si="1"/>
        <v>Gintarė Šimkutė</v>
      </c>
      <c r="E31" s="101">
        <f t="shared" si="2"/>
        <v>0</v>
      </c>
      <c r="F31" s="100" t="str">
        <f t="shared" si="3"/>
        <v>Šilutė SK "Leitė" - OK O! Kintai</v>
      </c>
      <c r="G31" s="83" t="s">
        <v>53</v>
      </c>
      <c r="H31" s="83" t="s">
        <v>46</v>
      </c>
      <c r="I31" s="106" t="s">
        <v>248</v>
      </c>
      <c r="J31" s="99" t="s">
        <v>249</v>
      </c>
      <c r="K31" s="107"/>
      <c r="L31" s="108" t="s">
        <v>170</v>
      </c>
      <c r="M31" s="108" t="s">
        <v>220</v>
      </c>
      <c r="N31" s="22" t="s">
        <v>163</v>
      </c>
      <c r="O31" s="22" t="s">
        <v>163</v>
      </c>
    </row>
    <row r="32" spans="1:15" ht="14.25" hidden="1" customHeight="1" x14ac:dyDescent="0.2">
      <c r="A32" s="19">
        <v>31</v>
      </c>
      <c r="B32" s="21"/>
      <c r="C32" s="99" t="str">
        <f t="shared" si="0"/>
        <v>M</v>
      </c>
      <c r="D32" s="100" t="str">
        <f t="shared" si="1"/>
        <v>Karina Šimkutė</v>
      </c>
      <c r="E32" s="101">
        <f t="shared" si="2"/>
        <v>37765</v>
      </c>
      <c r="F32" s="100" t="str">
        <f t="shared" si="3"/>
        <v>Šilutė SK "Leitė" - OK O! Kintai</v>
      </c>
      <c r="G32" s="83" t="s">
        <v>53</v>
      </c>
      <c r="H32" s="83" t="s">
        <v>46</v>
      </c>
      <c r="I32" s="106" t="s">
        <v>250</v>
      </c>
      <c r="J32" s="99" t="s">
        <v>249</v>
      </c>
      <c r="K32" s="107">
        <v>37765</v>
      </c>
      <c r="L32" s="108" t="s">
        <v>170</v>
      </c>
      <c r="M32" s="108" t="s">
        <v>220</v>
      </c>
      <c r="N32" s="22" t="s">
        <v>163</v>
      </c>
      <c r="O32" s="22" t="s">
        <v>163</v>
      </c>
    </row>
    <row r="33" spans="1:15" ht="12.75" hidden="1" customHeight="1" x14ac:dyDescent="0.2">
      <c r="A33" s="19">
        <v>32</v>
      </c>
      <c r="B33" s="21"/>
      <c r="C33" s="99" t="str">
        <f t="shared" si="0"/>
        <v>M</v>
      </c>
      <c r="D33" s="100" t="str">
        <f t="shared" si="1"/>
        <v>Emilė Širvytė</v>
      </c>
      <c r="E33" s="101">
        <f t="shared" si="2"/>
        <v>39319</v>
      </c>
      <c r="F33" s="100" t="str">
        <f t="shared" si="3"/>
        <v>Šilutė SK "Leitė" - OK O! Kintai</v>
      </c>
      <c r="G33" s="83" t="s">
        <v>53</v>
      </c>
      <c r="H33" s="83" t="s">
        <v>46</v>
      </c>
      <c r="I33" s="106" t="s">
        <v>251</v>
      </c>
      <c r="J33" s="99" t="s">
        <v>252</v>
      </c>
      <c r="K33" s="107">
        <v>39319</v>
      </c>
      <c r="L33" s="108" t="s">
        <v>170</v>
      </c>
      <c r="M33" s="108" t="s">
        <v>220</v>
      </c>
      <c r="N33" s="22" t="s">
        <v>163</v>
      </c>
      <c r="O33" s="22" t="s">
        <v>163</v>
      </c>
    </row>
    <row r="34" spans="1:15" ht="12.75" hidden="1" customHeight="1" x14ac:dyDescent="0.2">
      <c r="A34" s="19">
        <v>33</v>
      </c>
      <c r="B34" s="21"/>
      <c r="C34" s="99" t="str">
        <f t="shared" si="0"/>
        <v>V</v>
      </c>
      <c r="D34" s="100" t="str">
        <f t="shared" si="1"/>
        <v>Romas Škadauskas</v>
      </c>
      <c r="E34" s="101">
        <f t="shared" si="2"/>
        <v>23755</v>
      </c>
      <c r="F34" s="100" t="str">
        <f t="shared" si="3"/>
        <v>Ventė Ventės ragas</v>
      </c>
      <c r="G34" s="83" t="s">
        <v>42</v>
      </c>
      <c r="H34" s="83" t="s">
        <v>46</v>
      </c>
      <c r="I34" s="106" t="s">
        <v>253</v>
      </c>
      <c r="J34" s="99" t="s">
        <v>254</v>
      </c>
      <c r="K34" s="107">
        <v>23755</v>
      </c>
      <c r="L34" s="108" t="s">
        <v>255</v>
      </c>
      <c r="M34" s="108" t="s">
        <v>256</v>
      </c>
      <c r="N34" s="22" t="s">
        <v>163</v>
      </c>
      <c r="O34" s="22" t="s">
        <v>163</v>
      </c>
    </row>
    <row r="35" spans="1:15" ht="12.75" hidden="1" customHeight="1" x14ac:dyDescent="0.2">
      <c r="A35" s="19">
        <v>34</v>
      </c>
      <c r="B35" s="21"/>
      <c r="C35" s="99" t="str">
        <f t="shared" si="0"/>
        <v>V</v>
      </c>
      <c r="D35" s="100" t="str">
        <f t="shared" si="1"/>
        <v>Mindaugas Šsltmeris</v>
      </c>
      <c r="E35" s="101">
        <f t="shared" si="2"/>
        <v>29661</v>
      </c>
      <c r="F35" s="100" t="str">
        <f t="shared" si="3"/>
        <v>Plunge Versmė</v>
      </c>
      <c r="G35" s="83" t="s">
        <v>42</v>
      </c>
      <c r="H35" s="83" t="s">
        <v>43</v>
      </c>
      <c r="I35" s="106" t="s">
        <v>209</v>
      </c>
      <c r="J35" s="99" t="s">
        <v>257</v>
      </c>
      <c r="K35" s="107">
        <v>29661</v>
      </c>
      <c r="L35" s="108" t="s">
        <v>258</v>
      </c>
      <c r="M35" s="108" t="s">
        <v>259</v>
      </c>
      <c r="N35" s="22" t="s">
        <v>163</v>
      </c>
      <c r="O35" s="22" t="s">
        <v>163</v>
      </c>
    </row>
    <row r="36" spans="1:15" ht="12.75" hidden="1" x14ac:dyDescent="0.2">
      <c r="A36" s="19">
        <v>35</v>
      </c>
      <c r="B36" s="21"/>
      <c r="C36" s="99" t="str">
        <f t="shared" si="0"/>
        <v>V</v>
      </c>
      <c r="D36" s="100" t="str">
        <f t="shared" si="1"/>
        <v>Ričardas Stasiukėnas</v>
      </c>
      <c r="E36" s="101">
        <f t="shared" si="2"/>
        <v>27430</v>
      </c>
      <c r="F36" s="100" t="str">
        <f t="shared" si="3"/>
        <v xml:space="preserve">Dreverna </v>
      </c>
      <c r="G36" s="83" t="s">
        <v>42</v>
      </c>
      <c r="H36" s="83" t="s">
        <v>46</v>
      </c>
      <c r="I36" s="106" t="s">
        <v>260</v>
      </c>
      <c r="J36" s="99" t="s">
        <v>261</v>
      </c>
      <c r="K36" s="107">
        <v>27430</v>
      </c>
      <c r="L36" s="108" t="s">
        <v>187</v>
      </c>
      <c r="M36" s="108"/>
      <c r="N36" s="22" t="s">
        <v>163</v>
      </c>
      <c r="O36" s="22" t="s">
        <v>163</v>
      </c>
    </row>
    <row r="37" spans="1:15" ht="12.75" hidden="1" x14ac:dyDescent="0.2">
      <c r="A37" s="19">
        <v>36</v>
      </c>
      <c r="B37" s="21"/>
      <c r="C37" s="99" t="str">
        <f t="shared" si="0"/>
        <v>V</v>
      </c>
      <c r="D37" s="100" t="str">
        <f t="shared" si="1"/>
        <v>Tadas Stasiukėnas</v>
      </c>
      <c r="E37" s="101">
        <f t="shared" si="2"/>
        <v>37799</v>
      </c>
      <c r="F37" s="100" t="str">
        <f t="shared" si="3"/>
        <v xml:space="preserve">Dreverna </v>
      </c>
      <c r="G37" s="83" t="s">
        <v>42</v>
      </c>
      <c r="H37" s="83" t="s">
        <v>46</v>
      </c>
      <c r="I37" s="106" t="s">
        <v>262</v>
      </c>
      <c r="J37" s="99" t="s">
        <v>261</v>
      </c>
      <c r="K37" s="107">
        <v>37799</v>
      </c>
      <c r="L37" s="108" t="s">
        <v>187</v>
      </c>
      <c r="M37" s="108"/>
      <c r="N37" s="22" t="s">
        <v>163</v>
      </c>
      <c r="O37" s="22" t="s">
        <v>163</v>
      </c>
    </row>
    <row r="38" spans="1:15" ht="14.25" hidden="1" customHeight="1" x14ac:dyDescent="0.2">
      <c r="A38" s="19">
        <v>37</v>
      </c>
      <c r="B38" s="21"/>
      <c r="C38" s="99" t="str">
        <f t="shared" si="0"/>
        <v>V</v>
      </c>
      <c r="D38" s="100" t="str">
        <f t="shared" si="1"/>
        <v>Dovydas Stašys</v>
      </c>
      <c r="E38" s="101">
        <f t="shared" si="2"/>
        <v>33261</v>
      </c>
      <c r="F38" s="100" t="str">
        <f t="shared" si="3"/>
        <v>Klaipėda Stajeris</v>
      </c>
      <c r="G38" s="83" t="s">
        <v>42</v>
      </c>
      <c r="H38" s="83" t="s">
        <v>43</v>
      </c>
      <c r="I38" s="106" t="s">
        <v>263</v>
      </c>
      <c r="J38" s="99" t="s">
        <v>264</v>
      </c>
      <c r="K38" s="107">
        <v>33261</v>
      </c>
      <c r="L38" s="108" t="s">
        <v>126</v>
      </c>
      <c r="M38" s="108" t="s">
        <v>265</v>
      </c>
      <c r="N38" s="22" t="s">
        <v>163</v>
      </c>
      <c r="O38" s="22" t="s">
        <v>163</v>
      </c>
    </row>
    <row r="39" spans="1:15" ht="14.25" hidden="1" customHeight="1" x14ac:dyDescent="0.2">
      <c r="A39" s="19">
        <v>38</v>
      </c>
      <c r="B39" s="21"/>
      <c r="C39" s="99" t="str">
        <f t="shared" si="0"/>
        <v>M</v>
      </c>
      <c r="D39" s="100" t="str">
        <f t="shared" si="1"/>
        <v>Asta Stipinaitė</v>
      </c>
      <c r="E39" s="101">
        <f t="shared" si="2"/>
        <v>31190</v>
      </c>
      <c r="F39" s="100" t="str">
        <f t="shared" si="3"/>
        <v xml:space="preserve">Palanga </v>
      </c>
      <c r="G39" s="83" t="s">
        <v>53</v>
      </c>
      <c r="H39" s="83" t="s">
        <v>43</v>
      </c>
      <c r="I39" s="106" t="s">
        <v>175</v>
      </c>
      <c r="J39" s="99" t="s">
        <v>266</v>
      </c>
      <c r="K39" s="107">
        <v>31190</v>
      </c>
      <c r="L39" s="108" t="s">
        <v>267</v>
      </c>
      <c r="M39" s="108"/>
      <c r="N39" s="22" t="s">
        <v>163</v>
      </c>
      <c r="O39" s="22" t="s">
        <v>163</v>
      </c>
    </row>
    <row r="40" spans="1:15" ht="12.75" hidden="1" customHeight="1" x14ac:dyDescent="0.2">
      <c r="A40" s="19">
        <v>39</v>
      </c>
      <c r="B40" s="21"/>
      <c r="C40" s="99" t="str">
        <f t="shared" si="0"/>
        <v>V</v>
      </c>
      <c r="D40" s="100" t="str">
        <f t="shared" si="1"/>
        <v>Mindaugas Stulginskas</v>
      </c>
      <c r="E40" s="101">
        <f t="shared" si="2"/>
        <v>33767</v>
      </c>
      <c r="F40" s="100" t="str">
        <f t="shared" si="3"/>
        <v>Klaipeda Karinės jūrų pajėgos</v>
      </c>
      <c r="G40" s="83" t="s">
        <v>42</v>
      </c>
      <c r="H40" s="83" t="s">
        <v>43</v>
      </c>
      <c r="I40" s="106" t="s">
        <v>209</v>
      </c>
      <c r="J40" s="99" t="s">
        <v>268</v>
      </c>
      <c r="K40" s="107">
        <v>33767</v>
      </c>
      <c r="L40" s="108" t="s">
        <v>241</v>
      </c>
      <c r="M40" s="108" t="s">
        <v>269</v>
      </c>
      <c r="N40" s="22" t="s">
        <v>163</v>
      </c>
      <c r="O40" s="22" t="s">
        <v>163</v>
      </c>
    </row>
    <row r="41" spans="1:15" ht="12.75" hidden="1" customHeight="1" x14ac:dyDescent="0.2">
      <c r="A41" s="19">
        <v>40</v>
      </c>
      <c r="B41" s="21"/>
      <c r="C41" s="99" t="str">
        <f t="shared" si="0"/>
        <v>V</v>
      </c>
      <c r="D41" s="100" t="str">
        <f t="shared" si="1"/>
        <v>Tadas Ukrinas</v>
      </c>
      <c r="E41" s="101">
        <f t="shared" si="2"/>
        <v>30983</v>
      </c>
      <c r="F41" s="100" t="str">
        <f t="shared" si="3"/>
        <v xml:space="preserve">Klaipėda </v>
      </c>
      <c r="G41" s="83" t="s">
        <v>42</v>
      </c>
      <c r="H41" s="83" t="s">
        <v>43</v>
      </c>
      <c r="I41" s="106" t="s">
        <v>262</v>
      </c>
      <c r="J41" s="99" t="s">
        <v>270</v>
      </c>
      <c r="K41" s="107">
        <v>30983</v>
      </c>
      <c r="L41" s="108" t="s">
        <v>126</v>
      </c>
      <c r="M41" s="108"/>
      <c r="N41" s="22" t="s">
        <v>163</v>
      </c>
      <c r="O41" s="22" t="s">
        <v>163</v>
      </c>
    </row>
    <row r="42" spans="1:15" ht="12.75" hidden="1" customHeight="1" x14ac:dyDescent="0.2">
      <c r="A42" s="19">
        <v>41</v>
      </c>
      <c r="B42" s="21"/>
      <c r="C42" s="99" t="str">
        <f t="shared" si="0"/>
        <v>V</v>
      </c>
      <c r="D42" s="100" t="str">
        <f t="shared" si="1"/>
        <v>Arūnas Urbonas</v>
      </c>
      <c r="E42" s="101">
        <f t="shared" si="2"/>
        <v>26021</v>
      </c>
      <c r="F42" s="100" t="str">
        <f t="shared" si="3"/>
        <v xml:space="preserve">Klaipėda </v>
      </c>
      <c r="G42" s="83" t="s">
        <v>42</v>
      </c>
      <c r="H42" s="83" t="s">
        <v>43</v>
      </c>
      <c r="I42" s="106" t="s">
        <v>271</v>
      </c>
      <c r="J42" s="99" t="s">
        <v>272</v>
      </c>
      <c r="K42" s="107">
        <v>26021</v>
      </c>
      <c r="L42" s="108" t="s">
        <v>126</v>
      </c>
      <c r="M42" s="108"/>
      <c r="N42" s="22" t="s">
        <v>163</v>
      </c>
      <c r="O42" s="22" t="s">
        <v>163</v>
      </c>
    </row>
    <row r="43" spans="1:15" ht="13.5" hidden="1" customHeight="1" x14ac:dyDescent="0.2">
      <c r="A43" s="19">
        <v>42</v>
      </c>
      <c r="B43" s="21"/>
      <c r="C43" s="99" t="str">
        <f t="shared" si="0"/>
        <v>M</v>
      </c>
      <c r="D43" s="100" t="str">
        <f t="shared" si="1"/>
        <v>Kristina Vaidelinskienė</v>
      </c>
      <c r="E43" s="101">
        <f t="shared" si="2"/>
        <v>30160</v>
      </c>
      <c r="F43" s="100" t="str">
        <f t="shared" si="3"/>
        <v>Šiauliai Bėgimo klubas</v>
      </c>
      <c r="G43" s="83" t="s">
        <v>53</v>
      </c>
      <c r="H43" s="83" t="s">
        <v>43</v>
      </c>
      <c r="I43" s="106" t="s">
        <v>273</v>
      </c>
      <c r="J43" s="99" t="s">
        <v>274</v>
      </c>
      <c r="K43" s="107">
        <v>30160</v>
      </c>
      <c r="L43" s="108" t="s">
        <v>132</v>
      </c>
      <c r="M43" s="108" t="s">
        <v>178</v>
      </c>
      <c r="N43" s="22" t="s">
        <v>163</v>
      </c>
      <c r="O43" s="22" t="s">
        <v>163</v>
      </c>
    </row>
    <row r="44" spans="1:15" ht="12.75" hidden="1" customHeight="1" x14ac:dyDescent="0.2">
      <c r="A44" s="19">
        <v>43</v>
      </c>
      <c r="B44" s="21"/>
      <c r="C44" s="99" t="str">
        <f t="shared" si="0"/>
        <v>V</v>
      </c>
      <c r="D44" s="100" t="str">
        <f t="shared" si="1"/>
        <v>Laimis Verbliugevicius</v>
      </c>
      <c r="E44" s="101">
        <f t="shared" si="2"/>
        <v>30001</v>
      </c>
      <c r="F44" s="100" t="str">
        <f t="shared" si="3"/>
        <v>Klaipeda Spirit fridrit Club</v>
      </c>
      <c r="G44" s="83" t="s">
        <v>42</v>
      </c>
      <c r="H44" s="83" t="s">
        <v>46</v>
      </c>
      <c r="I44" s="106" t="s">
        <v>275</v>
      </c>
      <c r="J44" s="99" t="s">
        <v>276</v>
      </c>
      <c r="K44" s="107">
        <v>30001</v>
      </c>
      <c r="L44" s="108" t="s">
        <v>241</v>
      </c>
      <c r="M44" s="108" t="s">
        <v>277</v>
      </c>
      <c r="N44" s="22" t="s">
        <v>163</v>
      </c>
      <c r="O44" s="22" t="s">
        <v>163</v>
      </c>
    </row>
    <row r="45" spans="1:15" ht="12.75" hidden="1" customHeight="1" x14ac:dyDescent="0.2">
      <c r="A45" s="19">
        <v>44</v>
      </c>
      <c r="B45" s="21"/>
      <c r="C45" s="99" t="str">
        <f t="shared" si="0"/>
        <v>V</v>
      </c>
      <c r="D45" s="100" t="str">
        <f t="shared" si="1"/>
        <v>Mindaugas Viršila</v>
      </c>
      <c r="E45" s="101">
        <f t="shared" si="2"/>
        <v>34219</v>
      </c>
      <c r="F45" s="100" t="str">
        <f t="shared" si="3"/>
        <v xml:space="preserve">Klaipėda </v>
      </c>
      <c r="G45" s="83" t="s">
        <v>42</v>
      </c>
      <c r="H45" s="83" t="s">
        <v>43</v>
      </c>
      <c r="I45" s="106" t="s">
        <v>209</v>
      </c>
      <c r="J45" s="99" t="s">
        <v>278</v>
      </c>
      <c r="K45" s="107">
        <v>34219</v>
      </c>
      <c r="L45" s="108" t="s">
        <v>126</v>
      </c>
      <c r="M45" s="108"/>
      <c r="N45" s="22" t="s">
        <v>163</v>
      </c>
      <c r="O45" s="22" t="s">
        <v>163</v>
      </c>
    </row>
    <row r="46" spans="1:15" ht="12.75" hidden="1" customHeight="1" x14ac:dyDescent="0.2">
      <c r="A46" s="19">
        <v>45</v>
      </c>
      <c r="B46" s="21"/>
      <c r="C46" s="99" t="str">
        <f t="shared" si="0"/>
        <v>V</v>
      </c>
      <c r="D46" s="100" t="str">
        <f t="shared" si="1"/>
        <v>Egidijus Zaniauskas</v>
      </c>
      <c r="E46" s="101">
        <f t="shared" si="2"/>
        <v>32017</v>
      </c>
      <c r="F46" s="100" t="str">
        <f t="shared" si="3"/>
        <v xml:space="preserve">Palanga </v>
      </c>
      <c r="G46" s="83" t="s">
        <v>42</v>
      </c>
      <c r="H46" s="83" t="s">
        <v>43</v>
      </c>
      <c r="I46" s="106" t="s">
        <v>279</v>
      </c>
      <c r="J46" s="99" t="s">
        <v>280</v>
      </c>
      <c r="K46" s="107">
        <v>32017</v>
      </c>
      <c r="L46" s="108" t="s">
        <v>267</v>
      </c>
      <c r="M46" s="108"/>
      <c r="N46" s="22" t="s">
        <v>281</v>
      </c>
      <c r="O46" s="22" t="s">
        <v>282</v>
      </c>
    </row>
    <row r="47" spans="1:15" ht="12.75" hidden="1" customHeight="1" x14ac:dyDescent="0.2">
      <c r="A47" s="19">
        <v>46</v>
      </c>
      <c r="B47" s="21"/>
      <c r="C47" s="99" t="str">
        <f t="shared" si="0"/>
        <v>M</v>
      </c>
      <c r="D47" s="100" t="str">
        <f t="shared" si="1"/>
        <v>Laura Zumbrickienė</v>
      </c>
      <c r="E47" s="101">
        <f t="shared" si="2"/>
        <v>29309</v>
      </c>
      <c r="F47" s="100" t="str">
        <f t="shared" si="3"/>
        <v>Klaipėda Bėgimo klubas</v>
      </c>
      <c r="G47" s="83" t="s">
        <v>53</v>
      </c>
      <c r="H47" s="83" t="s">
        <v>43</v>
      </c>
      <c r="I47" s="106" t="s">
        <v>283</v>
      </c>
      <c r="J47" s="99" t="s">
        <v>284</v>
      </c>
      <c r="K47" s="107">
        <v>29309</v>
      </c>
      <c r="L47" s="108" t="s">
        <v>126</v>
      </c>
      <c r="M47" s="108" t="s">
        <v>178</v>
      </c>
      <c r="N47" s="22" t="s">
        <v>285</v>
      </c>
      <c r="O47" s="22" t="s">
        <v>163</v>
      </c>
    </row>
    <row r="48" spans="1:15" ht="12.75" hidden="1" customHeight="1" x14ac:dyDescent="0.25">
      <c r="A48" s="19">
        <v>47</v>
      </c>
      <c r="B48" s="21"/>
      <c r="C48" s="99">
        <f t="shared" si="0"/>
        <v>0</v>
      </c>
      <c r="D48" s="100" t="str">
        <f t="shared" si="1"/>
        <v xml:space="preserve"> </v>
      </c>
      <c r="E48" s="101">
        <f t="shared" si="2"/>
        <v>0</v>
      </c>
      <c r="F48" s="100" t="str">
        <f t="shared" si="3"/>
        <v xml:space="preserve"> </v>
      </c>
      <c r="G48" s="110"/>
      <c r="H48" s="111"/>
      <c r="I48" s="110"/>
      <c r="J48" s="110"/>
      <c r="K48" s="112"/>
      <c r="L48" s="110"/>
      <c r="M48" s="110"/>
      <c r="N48" s="22" t="s">
        <v>286</v>
      </c>
      <c r="O48" s="22" t="s">
        <v>163</v>
      </c>
    </row>
    <row r="49" spans="1:15" ht="12.75" hidden="1" customHeight="1" x14ac:dyDescent="0.25">
      <c r="A49" s="19">
        <v>48</v>
      </c>
      <c r="B49" s="21"/>
      <c r="C49" s="99">
        <f t="shared" si="0"/>
        <v>0</v>
      </c>
      <c r="D49" s="100" t="str">
        <f t="shared" si="1"/>
        <v xml:space="preserve"> </v>
      </c>
      <c r="E49" s="101">
        <f t="shared" si="2"/>
        <v>0</v>
      </c>
      <c r="F49" s="100" t="str">
        <f t="shared" si="3"/>
        <v xml:space="preserve"> </v>
      </c>
      <c r="G49" s="110"/>
      <c r="H49" s="111"/>
      <c r="I49" s="110"/>
      <c r="J49" s="110"/>
      <c r="K49" s="112"/>
      <c r="L49" s="110"/>
      <c r="M49" s="110"/>
      <c r="N49" s="22" t="s">
        <v>287</v>
      </c>
      <c r="O49" s="22" t="s">
        <v>163</v>
      </c>
    </row>
    <row r="50" spans="1:15" ht="12.75" hidden="1" customHeight="1" x14ac:dyDescent="0.25">
      <c r="A50" s="19">
        <v>49</v>
      </c>
      <c r="B50" s="21"/>
      <c r="C50" s="99">
        <f t="shared" si="0"/>
        <v>0</v>
      </c>
      <c r="D50" s="100" t="str">
        <f t="shared" si="1"/>
        <v xml:space="preserve"> </v>
      </c>
      <c r="E50" s="101">
        <f t="shared" si="2"/>
        <v>0</v>
      </c>
      <c r="F50" s="100" t="str">
        <f t="shared" si="3"/>
        <v xml:space="preserve"> </v>
      </c>
      <c r="G50" s="110"/>
      <c r="H50" s="111"/>
      <c r="I50" s="110"/>
      <c r="J50" s="110"/>
      <c r="K50" s="112"/>
      <c r="L50" s="110"/>
      <c r="M50" s="110"/>
      <c r="N50" s="22" t="s">
        <v>288</v>
      </c>
      <c r="O50" s="113" t="s">
        <v>289</v>
      </c>
    </row>
    <row r="51" spans="1:15" ht="12.75" hidden="1" customHeight="1" x14ac:dyDescent="0.25">
      <c r="A51" s="19">
        <v>50</v>
      </c>
      <c r="B51" s="21"/>
      <c r="C51" s="99">
        <f t="shared" si="0"/>
        <v>0</v>
      </c>
      <c r="D51" s="100" t="str">
        <f t="shared" si="1"/>
        <v xml:space="preserve"> </v>
      </c>
      <c r="E51" s="101">
        <f t="shared" si="2"/>
        <v>0</v>
      </c>
      <c r="F51" s="100" t="str">
        <f t="shared" si="3"/>
        <v xml:space="preserve"> </v>
      </c>
      <c r="G51" s="110"/>
      <c r="H51" s="111"/>
      <c r="I51" s="110"/>
      <c r="J51" s="110"/>
      <c r="K51" s="112"/>
      <c r="L51" s="110"/>
      <c r="M51" s="110"/>
      <c r="N51" s="22" t="s">
        <v>290</v>
      </c>
      <c r="O51" s="22" t="s">
        <v>163</v>
      </c>
    </row>
    <row r="52" spans="1:15" ht="12.75" hidden="1" customHeight="1" x14ac:dyDescent="0.25">
      <c r="A52" s="19">
        <v>51</v>
      </c>
      <c r="B52" s="21"/>
      <c r="C52" s="99">
        <f t="shared" si="0"/>
        <v>0</v>
      </c>
      <c r="D52" s="100" t="str">
        <f t="shared" si="1"/>
        <v xml:space="preserve"> </v>
      </c>
      <c r="E52" s="101">
        <f t="shared" si="2"/>
        <v>0</v>
      </c>
      <c r="F52" s="100" t="str">
        <f t="shared" si="3"/>
        <v xml:space="preserve"> </v>
      </c>
      <c r="G52" s="110"/>
      <c r="H52" s="111"/>
      <c r="I52" s="110"/>
      <c r="J52" s="110"/>
      <c r="K52" s="112"/>
      <c r="L52" s="110"/>
      <c r="M52" s="110"/>
      <c r="N52" s="22" t="s">
        <v>290</v>
      </c>
      <c r="O52" s="22" t="s">
        <v>163</v>
      </c>
    </row>
    <row r="53" spans="1:15" ht="12.75" hidden="1" customHeight="1" x14ac:dyDescent="0.25">
      <c r="A53" s="19">
        <v>52</v>
      </c>
      <c r="B53" s="21"/>
      <c r="C53" s="99">
        <f t="shared" si="0"/>
        <v>0</v>
      </c>
      <c r="D53" s="100" t="str">
        <f t="shared" si="1"/>
        <v xml:space="preserve"> </v>
      </c>
      <c r="E53" s="101">
        <f t="shared" si="2"/>
        <v>0</v>
      </c>
      <c r="F53" s="100" t="str">
        <f t="shared" si="3"/>
        <v xml:space="preserve"> </v>
      </c>
      <c r="G53" s="110"/>
      <c r="H53" s="111"/>
      <c r="I53" s="110"/>
      <c r="J53" s="110"/>
      <c r="K53" s="112"/>
      <c r="L53" s="110"/>
      <c r="M53" s="110"/>
      <c r="N53" s="22" t="s">
        <v>291</v>
      </c>
      <c r="O53" s="22" t="s">
        <v>163</v>
      </c>
    </row>
    <row r="54" spans="1:15" ht="12.75" hidden="1" customHeight="1" x14ac:dyDescent="0.25">
      <c r="A54" s="19">
        <v>53</v>
      </c>
      <c r="B54" s="21"/>
      <c r="C54" s="99">
        <f t="shared" si="0"/>
        <v>0</v>
      </c>
      <c r="D54" s="100" t="str">
        <f t="shared" si="1"/>
        <v xml:space="preserve"> </v>
      </c>
      <c r="E54" s="101">
        <f t="shared" si="2"/>
        <v>0</v>
      </c>
      <c r="F54" s="100" t="str">
        <f t="shared" si="3"/>
        <v xml:space="preserve"> </v>
      </c>
      <c r="G54" s="110"/>
      <c r="H54" s="111"/>
      <c r="I54" s="110"/>
      <c r="J54" s="110"/>
      <c r="K54" s="112"/>
      <c r="L54" s="110"/>
      <c r="M54" s="110"/>
      <c r="N54" s="22" t="s">
        <v>292</v>
      </c>
      <c r="O54" s="22" t="s">
        <v>163</v>
      </c>
    </row>
    <row r="55" spans="1:15" ht="12.75" hidden="1" customHeight="1" x14ac:dyDescent="0.25">
      <c r="A55" s="19">
        <v>54</v>
      </c>
      <c r="B55" s="21"/>
      <c r="C55" s="99">
        <f t="shared" si="0"/>
        <v>0</v>
      </c>
      <c r="D55" s="100" t="str">
        <f t="shared" si="1"/>
        <v xml:space="preserve"> </v>
      </c>
      <c r="E55" s="101">
        <f t="shared" si="2"/>
        <v>0</v>
      </c>
      <c r="F55" s="100" t="str">
        <f t="shared" si="3"/>
        <v xml:space="preserve"> </v>
      </c>
      <c r="G55" s="110"/>
      <c r="H55" s="111"/>
      <c r="I55" s="110"/>
      <c r="J55" s="110"/>
      <c r="K55" s="112"/>
      <c r="L55" s="110"/>
      <c r="M55" s="110"/>
      <c r="N55" s="22" t="s">
        <v>293</v>
      </c>
      <c r="O55" s="22" t="s">
        <v>294</v>
      </c>
    </row>
    <row r="56" spans="1:15" ht="12.75" hidden="1" customHeight="1" x14ac:dyDescent="0.25">
      <c r="A56" s="19">
        <v>55</v>
      </c>
      <c r="B56" s="21"/>
      <c r="C56" s="99">
        <f t="shared" si="0"/>
        <v>0</v>
      </c>
      <c r="D56" s="100" t="str">
        <f t="shared" si="1"/>
        <v xml:space="preserve"> </v>
      </c>
      <c r="E56" s="101">
        <f t="shared" si="2"/>
        <v>0</v>
      </c>
      <c r="F56" s="100" t="str">
        <f t="shared" si="3"/>
        <v xml:space="preserve"> </v>
      </c>
      <c r="G56" s="110"/>
      <c r="H56" s="111"/>
      <c r="I56" s="110"/>
      <c r="J56" s="110"/>
      <c r="K56" s="112"/>
      <c r="L56" s="110"/>
      <c r="M56" s="110"/>
      <c r="N56" s="22" t="s">
        <v>293</v>
      </c>
      <c r="O56" s="22" t="s">
        <v>294</v>
      </c>
    </row>
    <row r="57" spans="1:15" ht="12.75" hidden="1" customHeight="1" x14ac:dyDescent="0.25">
      <c r="A57" s="19">
        <v>56</v>
      </c>
      <c r="B57" s="21"/>
      <c r="C57" s="99">
        <f t="shared" si="0"/>
        <v>0</v>
      </c>
      <c r="D57" s="100" t="str">
        <f t="shared" si="1"/>
        <v xml:space="preserve"> </v>
      </c>
      <c r="E57" s="101">
        <f t="shared" si="2"/>
        <v>0</v>
      </c>
      <c r="F57" s="100" t="str">
        <f t="shared" si="3"/>
        <v xml:space="preserve"> </v>
      </c>
      <c r="G57" s="110"/>
      <c r="H57" s="111"/>
      <c r="I57" s="110"/>
      <c r="J57" s="110"/>
      <c r="K57" s="112"/>
      <c r="L57" s="110"/>
      <c r="M57" s="110"/>
      <c r="N57" s="22" t="s">
        <v>295</v>
      </c>
      <c r="O57" s="22" t="s">
        <v>163</v>
      </c>
    </row>
    <row r="58" spans="1:15" ht="12.75" hidden="1" customHeight="1" x14ac:dyDescent="0.25">
      <c r="A58" s="19">
        <v>57</v>
      </c>
      <c r="B58" s="21"/>
      <c r="C58" s="99">
        <f t="shared" si="0"/>
        <v>0</v>
      </c>
      <c r="D58" s="100" t="str">
        <f t="shared" si="1"/>
        <v xml:space="preserve"> </v>
      </c>
      <c r="E58" s="101">
        <f t="shared" si="2"/>
        <v>0</v>
      </c>
      <c r="F58" s="100" t="str">
        <f t="shared" si="3"/>
        <v xml:space="preserve"> </v>
      </c>
      <c r="G58" s="110"/>
      <c r="H58" s="111"/>
      <c r="I58" s="110"/>
      <c r="J58" s="110"/>
      <c r="K58" s="112"/>
      <c r="L58" s="110"/>
      <c r="M58" s="110"/>
      <c r="N58" s="22" t="s">
        <v>296</v>
      </c>
      <c r="O58" s="22" t="s">
        <v>163</v>
      </c>
    </row>
    <row r="59" spans="1:15" ht="12.75" hidden="1" customHeight="1" x14ac:dyDescent="0.25">
      <c r="A59" s="19">
        <v>58</v>
      </c>
      <c r="B59" s="21"/>
      <c r="C59" s="99">
        <f t="shared" si="0"/>
        <v>0</v>
      </c>
      <c r="D59" s="100" t="str">
        <f t="shared" si="1"/>
        <v xml:space="preserve"> </v>
      </c>
      <c r="E59" s="101">
        <f t="shared" si="2"/>
        <v>0</v>
      </c>
      <c r="F59" s="100" t="str">
        <f t="shared" si="3"/>
        <v xml:space="preserve"> </v>
      </c>
      <c r="G59" s="110"/>
      <c r="H59" s="111"/>
      <c r="I59" s="110"/>
      <c r="J59" s="110"/>
      <c r="K59" s="112"/>
      <c r="L59" s="110"/>
      <c r="M59" s="110"/>
      <c r="N59" s="22" t="s">
        <v>297</v>
      </c>
      <c r="O59" s="22" t="s">
        <v>163</v>
      </c>
    </row>
    <row r="60" spans="1:15" ht="12.75" hidden="1" customHeight="1" x14ac:dyDescent="0.25">
      <c r="A60" s="19">
        <v>59</v>
      </c>
      <c r="B60" s="21"/>
      <c r="C60" s="99">
        <f t="shared" si="0"/>
        <v>0</v>
      </c>
      <c r="D60" s="100" t="str">
        <f t="shared" si="1"/>
        <v xml:space="preserve"> </v>
      </c>
      <c r="E60" s="101">
        <f t="shared" si="2"/>
        <v>0</v>
      </c>
      <c r="F60" s="100" t="str">
        <f t="shared" si="3"/>
        <v xml:space="preserve"> </v>
      </c>
      <c r="G60" s="110"/>
      <c r="H60" s="111"/>
      <c r="I60" s="110"/>
      <c r="J60" s="110"/>
      <c r="K60" s="112"/>
      <c r="L60" s="110"/>
      <c r="M60" s="110"/>
      <c r="N60" s="22" t="s">
        <v>298</v>
      </c>
      <c r="O60" s="22" t="s">
        <v>299</v>
      </c>
    </row>
    <row r="61" spans="1:15" ht="12.75" hidden="1" customHeight="1" x14ac:dyDescent="0.25">
      <c r="A61" s="19">
        <v>60</v>
      </c>
      <c r="B61" s="21"/>
      <c r="C61" s="99">
        <f t="shared" si="0"/>
        <v>0</v>
      </c>
      <c r="D61" s="100" t="str">
        <f t="shared" si="1"/>
        <v xml:space="preserve"> </v>
      </c>
      <c r="E61" s="101">
        <f t="shared" si="2"/>
        <v>0</v>
      </c>
      <c r="F61" s="100" t="str">
        <f t="shared" si="3"/>
        <v xml:space="preserve"> </v>
      </c>
      <c r="G61" s="110"/>
      <c r="H61" s="111"/>
      <c r="I61" s="110"/>
      <c r="J61" s="110"/>
      <c r="K61" s="112"/>
      <c r="L61" s="110"/>
      <c r="M61" s="110"/>
      <c r="N61" s="22" t="s">
        <v>300</v>
      </c>
      <c r="O61" s="22" t="s">
        <v>301</v>
      </c>
    </row>
    <row r="62" spans="1:15" ht="12.75" hidden="1" customHeight="1" x14ac:dyDescent="0.25">
      <c r="A62" s="19">
        <v>61</v>
      </c>
      <c r="B62" s="21"/>
      <c r="C62" s="99">
        <f t="shared" si="0"/>
        <v>0</v>
      </c>
      <c r="D62" s="100" t="str">
        <f t="shared" si="1"/>
        <v xml:space="preserve"> </v>
      </c>
      <c r="E62" s="101">
        <f t="shared" si="2"/>
        <v>0</v>
      </c>
      <c r="F62" s="100" t="str">
        <f t="shared" si="3"/>
        <v xml:space="preserve"> </v>
      </c>
      <c r="G62" s="110"/>
      <c r="H62" s="111"/>
      <c r="I62" s="110"/>
      <c r="J62" s="110"/>
      <c r="K62" s="112"/>
      <c r="L62" s="110"/>
      <c r="M62" s="110"/>
      <c r="N62" s="22" t="s">
        <v>302</v>
      </c>
      <c r="O62" s="22" t="s">
        <v>163</v>
      </c>
    </row>
    <row r="63" spans="1:15" ht="12.75" hidden="1" customHeight="1" x14ac:dyDescent="0.25">
      <c r="A63" s="19">
        <v>62</v>
      </c>
      <c r="B63" s="21"/>
      <c r="C63" s="99">
        <f t="shared" si="0"/>
        <v>0</v>
      </c>
      <c r="D63" s="100" t="str">
        <f t="shared" si="1"/>
        <v xml:space="preserve"> </v>
      </c>
      <c r="E63" s="101">
        <f t="shared" si="2"/>
        <v>0</v>
      </c>
      <c r="F63" s="100" t="str">
        <f t="shared" si="3"/>
        <v xml:space="preserve"> </v>
      </c>
      <c r="G63" s="110"/>
      <c r="H63" s="111"/>
      <c r="I63" s="110"/>
      <c r="J63" s="110"/>
      <c r="K63" s="112"/>
      <c r="L63" s="110"/>
      <c r="M63" s="110"/>
      <c r="N63" s="22" t="s">
        <v>303</v>
      </c>
      <c r="O63" s="22" t="s">
        <v>163</v>
      </c>
    </row>
    <row r="64" spans="1:15" ht="12.75" hidden="1" customHeight="1" x14ac:dyDescent="0.25">
      <c r="A64" s="19">
        <v>63</v>
      </c>
      <c r="B64" s="21"/>
      <c r="C64" s="99">
        <f t="shared" si="0"/>
        <v>0</v>
      </c>
      <c r="D64" s="100" t="str">
        <f t="shared" si="1"/>
        <v xml:space="preserve"> </v>
      </c>
      <c r="E64" s="101">
        <f t="shared" si="2"/>
        <v>0</v>
      </c>
      <c r="F64" s="100" t="str">
        <f t="shared" si="3"/>
        <v xml:space="preserve"> </v>
      </c>
      <c r="G64" s="110"/>
      <c r="H64" s="111"/>
      <c r="I64" s="110"/>
      <c r="J64" s="110"/>
      <c r="K64" s="112"/>
      <c r="L64" s="110"/>
      <c r="M64" s="110"/>
      <c r="N64" s="22" t="s">
        <v>304</v>
      </c>
      <c r="O64" s="22" t="s">
        <v>305</v>
      </c>
    </row>
    <row r="65" spans="1:15" ht="12.75" hidden="1" customHeight="1" x14ac:dyDescent="0.25">
      <c r="A65" s="19">
        <v>64</v>
      </c>
      <c r="B65" s="21"/>
      <c r="C65" s="99">
        <f t="shared" si="0"/>
        <v>0</v>
      </c>
      <c r="D65" s="100" t="str">
        <f t="shared" si="1"/>
        <v xml:space="preserve"> </v>
      </c>
      <c r="E65" s="101">
        <f t="shared" si="2"/>
        <v>0</v>
      </c>
      <c r="F65" s="100" t="str">
        <f t="shared" si="3"/>
        <v xml:space="preserve"> </v>
      </c>
      <c r="G65" s="110"/>
      <c r="H65" s="111"/>
      <c r="I65" s="110"/>
      <c r="J65" s="110"/>
      <c r="K65" s="112"/>
      <c r="L65" s="110"/>
      <c r="M65" s="110"/>
      <c r="N65" s="22" t="s">
        <v>306</v>
      </c>
      <c r="O65" s="22" t="s">
        <v>163</v>
      </c>
    </row>
    <row r="66" spans="1:15" ht="12.75" hidden="1" customHeight="1" x14ac:dyDescent="0.25">
      <c r="A66" s="19">
        <v>65</v>
      </c>
      <c r="B66" s="21"/>
      <c r="C66" s="99">
        <f t="shared" si="0"/>
        <v>0</v>
      </c>
      <c r="D66" s="100" t="str">
        <f t="shared" si="1"/>
        <v xml:space="preserve"> </v>
      </c>
      <c r="E66" s="101">
        <f t="shared" si="2"/>
        <v>0</v>
      </c>
      <c r="F66" s="100" t="str">
        <f t="shared" si="3"/>
        <v xml:space="preserve"> </v>
      </c>
      <c r="G66" s="110"/>
      <c r="H66" s="111"/>
      <c r="I66" s="110"/>
      <c r="J66" s="110"/>
      <c r="K66" s="112"/>
      <c r="L66" s="110"/>
      <c r="M66" s="110"/>
      <c r="N66" s="22" t="s">
        <v>307</v>
      </c>
      <c r="O66" s="22" t="s">
        <v>163</v>
      </c>
    </row>
    <row r="67" spans="1:15" ht="12.75" hidden="1" customHeight="1" x14ac:dyDescent="0.25">
      <c r="A67" s="19">
        <v>66</v>
      </c>
      <c r="B67" s="21"/>
      <c r="C67" s="99">
        <f t="shared" si="0"/>
        <v>0</v>
      </c>
      <c r="D67" s="100" t="str">
        <f t="shared" si="1"/>
        <v xml:space="preserve"> </v>
      </c>
      <c r="E67" s="101">
        <f t="shared" si="2"/>
        <v>0</v>
      </c>
      <c r="F67" s="100" t="str">
        <f t="shared" si="3"/>
        <v xml:space="preserve"> </v>
      </c>
      <c r="G67" s="110"/>
      <c r="H67" s="111"/>
      <c r="I67" s="110"/>
      <c r="J67" s="110"/>
      <c r="K67" s="112"/>
      <c r="L67" s="110"/>
      <c r="M67" s="110"/>
      <c r="N67" s="22" t="s">
        <v>308</v>
      </c>
      <c r="O67" s="22" t="s">
        <v>309</v>
      </c>
    </row>
    <row r="68" spans="1:15" ht="12.75" hidden="1" customHeight="1" x14ac:dyDescent="0.25">
      <c r="A68" s="19">
        <v>67</v>
      </c>
      <c r="B68" s="21"/>
      <c r="C68" s="99">
        <f t="shared" si="0"/>
        <v>0</v>
      </c>
      <c r="D68" s="100" t="str">
        <f t="shared" si="1"/>
        <v xml:space="preserve"> </v>
      </c>
      <c r="E68" s="101">
        <f t="shared" si="2"/>
        <v>0</v>
      </c>
      <c r="F68" s="100" t="str">
        <f t="shared" si="3"/>
        <v xml:space="preserve"> </v>
      </c>
      <c r="G68" s="110"/>
      <c r="H68" s="111"/>
      <c r="I68" s="110"/>
      <c r="J68" s="110"/>
      <c r="K68" s="112"/>
      <c r="L68" s="110"/>
      <c r="M68" s="110"/>
      <c r="N68" s="22" t="s">
        <v>310</v>
      </c>
      <c r="O68" s="22" t="s">
        <v>311</v>
      </c>
    </row>
    <row r="69" spans="1:15" ht="12.75" hidden="1" customHeight="1" x14ac:dyDescent="0.25">
      <c r="A69" s="19">
        <v>68</v>
      </c>
      <c r="B69" s="21"/>
      <c r="C69" s="99">
        <f t="shared" si="0"/>
        <v>0</v>
      </c>
      <c r="D69" s="100" t="str">
        <f t="shared" si="1"/>
        <v xml:space="preserve"> </v>
      </c>
      <c r="E69" s="101">
        <f t="shared" si="2"/>
        <v>0</v>
      </c>
      <c r="F69" s="100" t="str">
        <f t="shared" si="3"/>
        <v xml:space="preserve"> </v>
      </c>
      <c r="G69" s="110"/>
      <c r="H69" s="111"/>
      <c r="I69" s="110"/>
      <c r="J69" s="110"/>
      <c r="K69" s="112"/>
      <c r="L69" s="110"/>
      <c r="M69" s="110"/>
      <c r="N69" s="22" t="s">
        <v>312</v>
      </c>
      <c r="O69" s="22" t="s">
        <v>313</v>
      </c>
    </row>
    <row r="70" spans="1:15" ht="12.75" hidden="1" customHeight="1" x14ac:dyDescent="0.25">
      <c r="A70" s="19">
        <v>69</v>
      </c>
      <c r="B70" s="21"/>
      <c r="C70" s="99">
        <f t="shared" si="0"/>
        <v>0</v>
      </c>
      <c r="D70" s="100" t="str">
        <f t="shared" si="1"/>
        <v xml:space="preserve"> </v>
      </c>
      <c r="E70" s="101">
        <f t="shared" si="2"/>
        <v>0</v>
      </c>
      <c r="F70" s="100" t="str">
        <f t="shared" si="3"/>
        <v xml:space="preserve"> </v>
      </c>
      <c r="G70" s="110"/>
      <c r="H70" s="111"/>
      <c r="I70" s="110"/>
      <c r="J70" s="110"/>
      <c r="K70" s="112"/>
      <c r="L70" s="110"/>
      <c r="M70" s="110"/>
      <c r="N70" s="22" t="s">
        <v>314</v>
      </c>
      <c r="O70" s="22" t="s">
        <v>315</v>
      </c>
    </row>
    <row r="71" spans="1:15" ht="12.75" hidden="1" customHeight="1" x14ac:dyDescent="0.25">
      <c r="A71" s="19">
        <v>70</v>
      </c>
      <c r="B71" s="21"/>
      <c r="C71" s="99">
        <f t="shared" si="0"/>
        <v>0</v>
      </c>
      <c r="D71" s="100" t="str">
        <f t="shared" si="1"/>
        <v xml:space="preserve"> </v>
      </c>
      <c r="E71" s="101">
        <f t="shared" si="2"/>
        <v>0</v>
      </c>
      <c r="F71" s="100" t="str">
        <f t="shared" si="3"/>
        <v xml:space="preserve"> </v>
      </c>
      <c r="G71" s="110"/>
      <c r="H71" s="111"/>
      <c r="I71" s="110"/>
      <c r="J71" s="110"/>
      <c r="K71" s="112"/>
      <c r="L71" s="110"/>
      <c r="M71" s="110"/>
      <c r="N71" s="22" t="s">
        <v>316</v>
      </c>
      <c r="O71" s="22" t="s">
        <v>163</v>
      </c>
    </row>
    <row r="72" spans="1:15" ht="12.75" hidden="1" customHeight="1" x14ac:dyDescent="0.25">
      <c r="A72" s="19">
        <v>71</v>
      </c>
      <c r="B72" s="21"/>
      <c r="C72" s="99">
        <f t="shared" si="0"/>
        <v>0</v>
      </c>
      <c r="D72" s="100" t="str">
        <f t="shared" si="1"/>
        <v xml:space="preserve"> </v>
      </c>
      <c r="E72" s="101">
        <f t="shared" si="2"/>
        <v>0</v>
      </c>
      <c r="F72" s="100" t="str">
        <f t="shared" si="3"/>
        <v xml:space="preserve"> </v>
      </c>
      <c r="G72" s="110"/>
      <c r="H72" s="111"/>
      <c r="I72" s="110"/>
      <c r="J72" s="110"/>
      <c r="K72" s="112"/>
      <c r="L72" s="110"/>
      <c r="M72" s="110"/>
      <c r="N72" s="22" t="s">
        <v>317</v>
      </c>
      <c r="O72" s="113" t="s">
        <v>318</v>
      </c>
    </row>
    <row r="73" spans="1:15" ht="12.75" hidden="1" customHeight="1" x14ac:dyDescent="0.25">
      <c r="A73" s="19">
        <v>72</v>
      </c>
      <c r="B73" s="21"/>
      <c r="C73" s="99">
        <f t="shared" si="0"/>
        <v>0</v>
      </c>
      <c r="D73" s="100" t="str">
        <f t="shared" si="1"/>
        <v xml:space="preserve"> </v>
      </c>
      <c r="E73" s="101">
        <f t="shared" si="2"/>
        <v>0</v>
      </c>
      <c r="F73" s="100" t="str">
        <f t="shared" si="3"/>
        <v xml:space="preserve"> </v>
      </c>
      <c r="G73" s="110"/>
      <c r="H73" s="111"/>
      <c r="I73" s="110"/>
      <c r="J73" s="110"/>
      <c r="K73" s="112"/>
      <c r="L73" s="110"/>
      <c r="M73" s="110"/>
      <c r="N73" s="22" t="s">
        <v>319</v>
      </c>
      <c r="O73" s="22" t="s">
        <v>313</v>
      </c>
    </row>
    <row r="74" spans="1:15" ht="13.5" hidden="1" customHeight="1" x14ac:dyDescent="0.25">
      <c r="A74" s="19">
        <v>73</v>
      </c>
      <c r="B74" s="21"/>
      <c r="C74" s="99">
        <f t="shared" si="0"/>
        <v>0</v>
      </c>
      <c r="D74" s="100" t="str">
        <f t="shared" si="1"/>
        <v xml:space="preserve"> </v>
      </c>
      <c r="E74" s="101">
        <f t="shared" si="2"/>
        <v>0</v>
      </c>
      <c r="F74" s="100" t="str">
        <f t="shared" si="3"/>
        <v xml:space="preserve"> </v>
      </c>
      <c r="G74" s="110"/>
      <c r="H74" s="111"/>
      <c r="I74" s="110"/>
      <c r="J74" s="110"/>
      <c r="K74" s="112"/>
      <c r="L74" s="110"/>
      <c r="M74" s="110"/>
      <c r="N74" s="22" t="s">
        <v>320</v>
      </c>
      <c r="O74" s="22" t="s">
        <v>163</v>
      </c>
    </row>
    <row r="75" spans="1:15" ht="12.75" hidden="1" customHeight="1" x14ac:dyDescent="0.25">
      <c r="A75" s="19">
        <v>74</v>
      </c>
      <c r="B75" s="21"/>
      <c r="C75" s="99">
        <f t="shared" si="0"/>
        <v>0</v>
      </c>
      <c r="D75" s="100" t="str">
        <f t="shared" si="1"/>
        <v xml:space="preserve"> </v>
      </c>
      <c r="E75" s="101">
        <f t="shared" si="2"/>
        <v>0</v>
      </c>
      <c r="F75" s="100" t="str">
        <f t="shared" si="3"/>
        <v xml:space="preserve"> </v>
      </c>
      <c r="G75" s="110"/>
      <c r="H75" s="111"/>
      <c r="I75" s="110"/>
      <c r="J75" s="110"/>
      <c r="K75" s="112"/>
      <c r="L75" s="110"/>
      <c r="M75" s="110"/>
      <c r="N75" s="22" t="s">
        <v>321</v>
      </c>
      <c r="O75" s="22" t="s">
        <v>309</v>
      </c>
    </row>
    <row r="76" spans="1:15" ht="12.75" hidden="1" customHeight="1" x14ac:dyDescent="0.25">
      <c r="A76" s="19">
        <v>75</v>
      </c>
      <c r="B76" s="21"/>
      <c r="C76" s="99">
        <f t="shared" si="0"/>
        <v>0</v>
      </c>
      <c r="D76" s="100" t="str">
        <f t="shared" si="1"/>
        <v xml:space="preserve"> </v>
      </c>
      <c r="E76" s="101">
        <f t="shared" si="2"/>
        <v>0</v>
      </c>
      <c r="F76" s="100" t="str">
        <f t="shared" si="3"/>
        <v xml:space="preserve"> </v>
      </c>
      <c r="G76" s="110"/>
      <c r="H76" s="111"/>
      <c r="I76" s="110"/>
      <c r="J76" s="110"/>
      <c r="K76" s="112"/>
      <c r="L76" s="110"/>
      <c r="M76" s="110"/>
      <c r="N76" s="22" t="s">
        <v>322</v>
      </c>
      <c r="O76" s="22" t="s">
        <v>163</v>
      </c>
    </row>
    <row r="77" spans="1:15" ht="12.75" hidden="1" customHeight="1" x14ac:dyDescent="0.25">
      <c r="A77" s="19">
        <v>76</v>
      </c>
      <c r="B77" s="21"/>
      <c r="C77" s="99">
        <f t="shared" si="0"/>
        <v>0</v>
      </c>
      <c r="D77" s="100" t="str">
        <f t="shared" si="1"/>
        <v xml:space="preserve"> </v>
      </c>
      <c r="E77" s="101">
        <f t="shared" si="2"/>
        <v>0</v>
      </c>
      <c r="F77" s="100" t="str">
        <f t="shared" si="3"/>
        <v xml:space="preserve"> </v>
      </c>
      <c r="G77" s="110"/>
      <c r="H77" s="111"/>
      <c r="I77" s="110"/>
      <c r="J77" s="110"/>
      <c r="K77" s="112"/>
      <c r="L77" s="110"/>
      <c r="M77" s="110"/>
      <c r="N77" s="22" t="s">
        <v>323</v>
      </c>
      <c r="O77" s="22" t="s">
        <v>324</v>
      </c>
    </row>
    <row r="78" spans="1:15" ht="12.75" hidden="1" customHeight="1" x14ac:dyDescent="0.25">
      <c r="A78" s="19">
        <v>77</v>
      </c>
      <c r="B78" s="21"/>
      <c r="C78" s="99">
        <f t="shared" si="0"/>
        <v>0</v>
      </c>
      <c r="D78" s="100" t="str">
        <f t="shared" si="1"/>
        <v xml:space="preserve"> </v>
      </c>
      <c r="E78" s="101">
        <f t="shared" si="2"/>
        <v>0</v>
      </c>
      <c r="F78" s="100" t="str">
        <f t="shared" si="3"/>
        <v xml:space="preserve"> </v>
      </c>
      <c r="G78" s="110"/>
      <c r="H78" s="111"/>
      <c r="I78" s="110"/>
      <c r="J78" s="110"/>
      <c r="K78" s="112"/>
      <c r="L78" s="110"/>
      <c r="M78" s="110"/>
      <c r="N78" s="22" t="s">
        <v>325</v>
      </c>
      <c r="O78" s="22" t="s">
        <v>324</v>
      </c>
    </row>
    <row r="79" spans="1:15" hidden="1" x14ac:dyDescent="0.25">
      <c r="A79" s="19">
        <v>78</v>
      </c>
      <c r="B79" s="21"/>
      <c r="C79" s="99">
        <f t="shared" si="0"/>
        <v>0</v>
      </c>
      <c r="D79" s="100" t="str">
        <f t="shared" si="1"/>
        <v xml:space="preserve"> </v>
      </c>
      <c r="E79" s="101">
        <f t="shared" si="2"/>
        <v>0</v>
      </c>
      <c r="F79" s="100" t="str">
        <f t="shared" si="3"/>
        <v xml:space="preserve"> </v>
      </c>
      <c r="G79" s="110"/>
      <c r="H79" s="111"/>
      <c r="I79" s="110"/>
      <c r="J79" s="110"/>
      <c r="K79" s="112"/>
      <c r="L79" s="110"/>
      <c r="M79" s="110"/>
      <c r="N79" s="22" t="s">
        <v>326</v>
      </c>
      <c r="O79" s="22" t="s">
        <v>311</v>
      </c>
    </row>
    <row r="80" spans="1:15" hidden="1" x14ac:dyDescent="0.25">
      <c r="A80" s="19">
        <v>79</v>
      </c>
      <c r="B80" s="21"/>
      <c r="C80" s="99">
        <f t="shared" si="0"/>
        <v>0</v>
      </c>
      <c r="D80" s="100" t="str">
        <f t="shared" si="1"/>
        <v xml:space="preserve"> </v>
      </c>
      <c r="E80" s="101">
        <f t="shared" si="2"/>
        <v>0</v>
      </c>
      <c r="F80" s="100" t="str">
        <f t="shared" si="3"/>
        <v xml:space="preserve"> </v>
      </c>
      <c r="G80" s="110"/>
      <c r="H80" s="111"/>
      <c r="I80" s="110"/>
      <c r="J80" s="110"/>
      <c r="K80" s="112"/>
      <c r="L80" s="110"/>
      <c r="M80" s="110"/>
      <c r="N80" s="22" t="s">
        <v>327</v>
      </c>
      <c r="O80" s="22" t="s">
        <v>328</v>
      </c>
    </row>
    <row r="81" spans="1:15" ht="14.25" hidden="1" customHeight="1" x14ac:dyDescent="0.25">
      <c r="A81" s="19">
        <v>80</v>
      </c>
      <c r="B81" s="21"/>
      <c r="C81" s="99">
        <f t="shared" si="0"/>
        <v>0</v>
      </c>
      <c r="D81" s="100" t="str">
        <f t="shared" si="1"/>
        <v xml:space="preserve"> </v>
      </c>
      <c r="E81" s="101">
        <f t="shared" si="2"/>
        <v>0</v>
      </c>
      <c r="F81" s="100" t="str">
        <f t="shared" si="3"/>
        <v xml:space="preserve"> </v>
      </c>
      <c r="G81" s="110"/>
      <c r="H81" s="111"/>
      <c r="I81" s="110"/>
      <c r="J81" s="110"/>
      <c r="K81" s="112"/>
      <c r="L81" s="110"/>
      <c r="M81" s="110"/>
      <c r="N81" s="22" t="s">
        <v>329</v>
      </c>
      <c r="O81" s="22" t="s">
        <v>330</v>
      </c>
    </row>
    <row r="82" spans="1:15" ht="12.75" hidden="1" customHeight="1" x14ac:dyDescent="0.25">
      <c r="A82" s="19">
        <v>81</v>
      </c>
      <c r="B82" s="21"/>
      <c r="C82" s="99">
        <f t="shared" si="0"/>
        <v>0</v>
      </c>
      <c r="D82" s="100" t="str">
        <f t="shared" si="1"/>
        <v xml:space="preserve"> </v>
      </c>
      <c r="E82" s="101">
        <f t="shared" si="2"/>
        <v>0</v>
      </c>
      <c r="F82" s="100" t="str">
        <f t="shared" si="3"/>
        <v xml:space="preserve"> </v>
      </c>
      <c r="G82" s="110"/>
      <c r="H82" s="111"/>
      <c r="I82" s="110"/>
      <c r="J82" s="110"/>
      <c r="K82" s="112"/>
      <c r="L82" s="110"/>
      <c r="M82" s="110"/>
      <c r="N82" s="22" t="s">
        <v>331</v>
      </c>
      <c r="O82" s="22" t="s">
        <v>163</v>
      </c>
    </row>
    <row r="83" spans="1:15" ht="12.75" hidden="1" customHeight="1" x14ac:dyDescent="0.25">
      <c r="A83" s="19">
        <v>82</v>
      </c>
      <c r="B83" s="21"/>
      <c r="C83" s="99">
        <f t="shared" si="0"/>
        <v>0</v>
      </c>
      <c r="D83" s="100" t="str">
        <f t="shared" si="1"/>
        <v xml:space="preserve"> </v>
      </c>
      <c r="E83" s="101">
        <f t="shared" si="2"/>
        <v>0</v>
      </c>
      <c r="F83" s="100" t="str">
        <f t="shared" si="3"/>
        <v xml:space="preserve"> </v>
      </c>
      <c r="G83" s="110"/>
      <c r="H83" s="111"/>
      <c r="I83" s="110"/>
      <c r="J83" s="110"/>
      <c r="K83" s="112"/>
      <c r="L83" s="110"/>
      <c r="M83" s="110"/>
      <c r="N83" s="22" t="s">
        <v>332</v>
      </c>
      <c r="O83" s="22" t="s">
        <v>333</v>
      </c>
    </row>
    <row r="84" spans="1:15" ht="12.75" hidden="1" customHeight="1" x14ac:dyDescent="0.25">
      <c r="A84" s="19">
        <v>83</v>
      </c>
      <c r="B84" s="21"/>
      <c r="C84" s="99">
        <f t="shared" si="0"/>
        <v>0</v>
      </c>
      <c r="D84" s="100" t="str">
        <f t="shared" si="1"/>
        <v xml:space="preserve"> </v>
      </c>
      <c r="E84" s="101">
        <f t="shared" si="2"/>
        <v>0</v>
      </c>
      <c r="F84" s="100" t="str">
        <f t="shared" si="3"/>
        <v xml:space="preserve"> </v>
      </c>
      <c r="G84" s="110"/>
      <c r="H84" s="111"/>
      <c r="I84" s="110"/>
      <c r="J84" s="110"/>
      <c r="K84" s="112"/>
      <c r="L84" s="110"/>
      <c r="M84" s="110"/>
      <c r="N84" s="22" t="s">
        <v>334</v>
      </c>
      <c r="O84" s="22" t="s">
        <v>163</v>
      </c>
    </row>
    <row r="85" spans="1:15" ht="12.75" hidden="1" customHeight="1" x14ac:dyDescent="0.25">
      <c r="A85" s="19">
        <v>84</v>
      </c>
      <c r="B85" s="21"/>
      <c r="C85" s="99">
        <f t="shared" si="0"/>
        <v>0</v>
      </c>
      <c r="D85" s="100" t="str">
        <f t="shared" si="1"/>
        <v xml:space="preserve"> </v>
      </c>
      <c r="E85" s="101">
        <f t="shared" si="2"/>
        <v>0</v>
      </c>
      <c r="F85" s="100" t="str">
        <f t="shared" si="3"/>
        <v xml:space="preserve"> </v>
      </c>
      <c r="G85" s="110"/>
      <c r="H85" s="111"/>
      <c r="I85" s="110"/>
      <c r="J85" s="110"/>
      <c r="K85" s="112"/>
      <c r="L85" s="110"/>
      <c r="M85" s="110"/>
      <c r="N85" s="22" t="s">
        <v>335</v>
      </c>
      <c r="O85" s="22" t="s">
        <v>163</v>
      </c>
    </row>
    <row r="86" spans="1:15" ht="12.75" hidden="1" customHeight="1" x14ac:dyDescent="0.25">
      <c r="A86" s="19">
        <v>85</v>
      </c>
      <c r="B86" s="21"/>
      <c r="C86" s="99">
        <f t="shared" si="0"/>
        <v>0</v>
      </c>
      <c r="D86" s="100" t="str">
        <f t="shared" si="1"/>
        <v xml:space="preserve"> </v>
      </c>
      <c r="E86" s="101">
        <f t="shared" si="2"/>
        <v>0</v>
      </c>
      <c r="F86" s="100" t="str">
        <f t="shared" si="3"/>
        <v xml:space="preserve"> </v>
      </c>
      <c r="G86" s="110"/>
      <c r="H86" s="111"/>
      <c r="I86" s="110"/>
      <c r="J86" s="110"/>
      <c r="K86" s="112"/>
      <c r="L86" s="110"/>
      <c r="M86" s="110"/>
      <c r="N86" s="22" t="s">
        <v>336</v>
      </c>
      <c r="O86" s="22" t="s">
        <v>311</v>
      </c>
    </row>
    <row r="87" spans="1:15" ht="13.5" hidden="1" customHeight="1" x14ac:dyDescent="0.25">
      <c r="A87" s="19">
        <v>86</v>
      </c>
      <c r="B87" s="21"/>
      <c r="C87" s="99">
        <f t="shared" si="0"/>
        <v>0</v>
      </c>
      <c r="D87" s="100" t="str">
        <f t="shared" si="1"/>
        <v xml:space="preserve"> </v>
      </c>
      <c r="E87" s="101">
        <f t="shared" si="2"/>
        <v>0</v>
      </c>
      <c r="F87" s="100" t="str">
        <f t="shared" si="3"/>
        <v xml:space="preserve"> </v>
      </c>
      <c r="G87" s="110"/>
      <c r="H87" s="111"/>
      <c r="I87" s="110"/>
      <c r="J87" s="110"/>
      <c r="K87" s="112"/>
      <c r="L87" s="110"/>
      <c r="M87" s="110"/>
      <c r="N87" s="22" t="s">
        <v>336</v>
      </c>
      <c r="O87" s="22" t="s">
        <v>311</v>
      </c>
    </row>
    <row r="88" spans="1:15" ht="12.75" hidden="1" customHeight="1" x14ac:dyDescent="0.25">
      <c r="A88" s="19">
        <v>87</v>
      </c>
      <c r="B88" s="21"/>
      <c r="C88" s="114"/>
      <c r="D88" s="100" t="str">
        <f t="shared" si="1"/>
        <v xml:space="preserve"> </v>
      </c>
      <c r="E88" s="115"/>
      <c r="F88" s="100" t="str">
        <f t="shared" si="3"/>
        <v xml:space="preserve"> </v>
      </c>
      <c r="G88" s="110"/>
      <c r="H88" s="111"/>
      <c r="I88" s="110"/>
      <c r="J88" s="110"/>
      <c r="K88" s="112"/>
      <c r="L88" s="110"/>
      <c r="M88" s="110"/>
      <c r="N88" s="22" t="s">
        <v>337</v>
      </c>
      <c r="O88" s="22" t="s">
        <v>163</v>
      </c>
    </row>
    <row r="89" spans="1:15" ht="14.25" hidden="1" customHeight="1" x14ac:dyDescent="0.25">
      <c r="A89" s="19">
        <v>88</v>
      </c>
      <c r="B89" s="21"/>
      <c r="C89" s="114"/>
      <c r="D89" s="100" t="str">
        <f t="shared" si="1"/>
        <v xml:space="preserve"> </v>
      </c>
      <c r="E89" s="115"/>
      <c r="F89" s="100" t="str">
        <f t="shared" si="3"/>
        <v xml:space="preserve"> </v>
      </c>
      <c r="G89" s="110"/>
      <c r="H89" s="111"/>
      <c r="I89" s="110"/>
      <c r="J89" s="110"/>
      <c r="K89" s="112"/>
      <c r="L89" s="110"/>
      <c r="M89" s="110"/>
      <c r="N89" s="22" t="s">
        <v>338</v>
      </c>
      <c r="O89" s="22" t="s">
        <v>301</v>
      </c>
    </row>
    <row r="90" spans="1:15" ht="12.75" hidden="1" customHeight="1" x14ac:dyDescent="0.25">
      <c r="A90" s="19">
        <v>89</v>
      </c>
      <c r="B90" s="21"/>
      <c r="C90" s="114"/>
      <c r="D90" s="100" t="str">
        <f t="shared" si="1"/>
        <v xml:space="preserve"> </v>
      </c>
      <c r="E90" s="115"/>
      <c r="F90" s="100" t="str">
        <f t="shared" si="3"/>
        <v xml:space="preserve"> </v>
      </c>
      <c r="G90" s="110"/>
      <c r="H90" s="111"/>
      <c r="I90" s="110"/>
      <c r="J90" s="110"/>
      <c r="K90" s="112"/>
      <c r="L90" s="110"/>
      <c r="M90" s="110"/>
      <c r="N90" s="22" t="s">
        <v>339</v>
      </c>
      <c r="O90" s="22" t="s">
        <v>301</v>
      </c>
    </row>
    <row r="91" spans="1:15" ht="12.75" hidden="1" customHeight="1" x14ac:dyDescent="0.25">
      <c r="A91" s="19">
        <v>90</v>
      </c>
      <c r="B91" s="21"/>
      <c r="C91" s="114"/>
      <c r="D91" s="100" t="str">
        <f t="shared" si="1"/>
        <v xml:space="preserve"> </v>
      </c>
      <c r="E91" s="115"/>
      <c r="F91" s="100" t="str">
        <f t="shared" si="3"/>
        <v xml:space="preserve"> </v>
      </c>
      <c r="G91" s="110"/>
      <c r="H91" s="111"/>
      <c r="I91" s="110"/>
      <c r="J91" s="110"/>
      <c r="K91" s="112"/>
      <c r="L91" s="110"/>
      <c r="M91" s="110"/>
      <c r="N91" s="22" t="s">
        <v>340</v>
      </c>
      <c r="O91" s="22" t="s">
        <v>341</v>
      </c>
    </row>
    <row r="92" spans="1:15" ht="12.75" hidden="1" customHeight="1" x14ac:dyDescent="0.25">
      <c r="A92" s="19">
        <v>91</v>
      </c>
      <c r="B92" s="21"/>
      <c r="C92" s="114"/>
      <c r="D92" s="100" t="str">
        <f t="shared" si="1"/>
        <v xml:space="preserve"> </v>
      </c>
      <c r="E92" s="115"/>
      <c r="F92" s="100" t="str">
        <f t="shared" si="3"/>
        <v xml:space="preserve"> </v>
      </c>
      <c r="G92" s="110"/>
      <c r="H92" s="111"/>
      <c r="I92" s="110"/>
      <c r="J92" s="110"/>
      <c r="K92" s="112"/>
      <c r="L92" s="110"/>
      <c r="M92" s="110"/>
      <c r="N92" s="22" t="s">
        <v>342</v>
      </c>
      <c r="O92" s="22" t="s">
        <v>163</v>
      </c>
    </row>
    <row r="93" spans="1:15" ht="12.75" hidden="1" customHeight="1" x14ac:dyDescent="0.25">
      <c r="A93" s="19">
        <v>92</v>
      </c>
      <c r="B93" s="21"/>
      <c r="C93" s="114"/>
      <c r="D93" s="100" t="str">
        <f t="shared" si="1"/>
        <v xml:space="preserve"> </v>
      </c>
      <c r="E93" s="115"/>
      <c r="F93" s="100" t="str">
        <f t="shared" si="3"/>
        <v xml:space="preserve"> </v>
      </c>
      <c r="G93" s="110"/>
      <c r="H93" s="111"/>
      <c r="I93" s="110"/>
      <c r="J93" s="110"/>
      <c r="K93" s="112"/>
      <c r="L93" s="110"/>
      <c r="M93" s="110"/>
      <c r="N93" s="22" t="s">
        <v>343</v>
      </c>
      <c r="O93" s="22" t="s">
        <v>163</v>
      </c>
    </row>
    <row r="94" spans="1:15" ht="12.75" hidden="1" customHeight="1" x14ac:dyDescent="0.25">
      <c r="A94" s="19">
        <v>93</v>
      </c>
      <c r="B94" s="21"/>
      <c r="C94" s="114"/>
      <c r="D94" s="100" t="str">
        <f t="shared" si="1"/>
        <v xml:space="preserve"> </v>
      </c>
      <c r="E94" s="115"/>
      <c r="F94" s="100" t="str">
        <f t="shared" si="3"/>
        <v xml:space="preserve"> </v>
      </c>
      <c r="G94" s="110"/>
      <c r="H94" s="111"/>
      <c r="I94" s="110"/>
      <c r="J94" s="110"/>
      <c r="K94" s="112"/>
      <c r="L94" s="110"/>
      <c r="M94" s="110"/>
      <c r="N94" s="22" t="s">
        <v>344</v>
      </c>
      <c r="O94" s="22" t="s">
        <v>163</v>
      </c>
    </row>
    <row r="95" spans="1:15" ht="12.75" hidden="1" customHeight="1" x14ac:dyDescent="0.25">
      <c r="A95" s="19">
        <v>94</v>
      </c>
      <c r="B95" s="21"/>
      <c r="C95" s="114"/>
      <c r="D95" s="100" t="str">
        <f t="shared" si="1"/>
        <v xml:space="preserve"> </v>
      </c>
      <c r="E95" s="115"/>
      <c r="F95" s="100" t="str">
        <f t="shared" si="3"/>
        <v xml:space="preserve"> </v>
      </c>
      <c r="G95" s="110"/>
      <c r="H95" s="111"/>
      <c r="I95" s="110"/>
      <c r="J95" s="110"/>
      <c r="K95" s="112"/>
      <c r="L95" s="110"/>
      <c r="M95" s="110"/>
      <c r="N95" s="22" t="s">
        <v>345</v>
      </c>
      <c r="O95" s="22" t="s">
        <v>163</v>
      </c>
    </row>
    <row r="96" spans="1:15" ht="12.75" hidden="1" customHeight="1" x14ac:dyDescent="0.25">
      <c r="A96" s="19">
        <v>95</v>
      </c>
      <c r="B96" s="21"/>
      <c r="C96" s="114"/>
      <c r="D96" s="100" t="str">
        <f t="shared" si="1"/>
        <v xml:space="preserve"> </v>
      </c>
      <c r="E96" s="115"/>
      <c r="F96" s="100" t="str">
        <f t="shared" si="3"/>
        <v xml:space="preserve"> </v>
      </c>
      <c r="G96" s="110"/>
      <c r="H96" s="111"/>
      <c r="I96" s="110"/>
      <c r="J96" s="110"/>
      <c r="K96" s="112"/>
      <c r="L96" s="110"/>
      <c r="M96" s="110"/>
      <c r="N96" s="22" t="s">
        <v>345</v>
      </c>
      <c r="O96" s="22" t="s">
        <v>163</v>
      </c>
    </row>
    <row r="97" spans="1:15" ht="12.75" hidden="1" customHeight="1" x14ac:dyDescent="0.25">
      <c r="A97" s="19">
        <v>96</v>
      </c>
      <c r="B97" s="21"/>
      <c r="C97" s="114"/>
      <c r="D97" s="100" t="str">
        <f t="shared" si="1"/>
        <v xml:space="preserve"> </v>
      </c>
      <c r="E97" s="115"/>
      <c r="F97" s="100" t="str">
        <f t="shared" si="3"/>
        <v xml:space="preserve"> </v>
      </c>
      <c r="G97" s="110"/>
      <c r="H97" s="111"/>
      <c r="I97" s="110"/>
      <c r="J97" s="110"/>
      <c r="K97" s="112"/>
      <c r="L97" s="110"/>
      <c r="M97" s="110"/>
      <c r="N97" s="22" t="s">
        <v>346</v>
      </c>
      <c r="O97" s="22" t="s">
        <v>347</v>
      </c>
    </row>
    <row r="98" spans="1:15" ht="12.75" hidden="1" customHeight="1" x14ac:dyDescent="0.25">
      <c r="A98" s="19">
        <v>97</v>
      </c>
      <c r="B98" s="21"/>
      <c r="C98" s="114"/>
      <c r="D98" s="100" t="str">
        <f t="shared" si="1"/>
        <v xml:space="preserve"> </v>
      </c>
      <c r="E98" s="115"/>
      <c r="F98" s="100" t="str">
        <f t="shared" si="3"/>
        <v xml:space="preserve"> </v>
      </c>
      <c r="G98" s="110"/>
      <c r="H98" s="111"/>
      <c r="I98" s="110"/>
      <c r="J98" s="110"/>
      <c r="K98" s="112"/>
      <c r="L98" s="110"/>
      <c r="M98" s="110"/>
      <c r="N98" s="22" t="s">
        <v>348</v>
      </c>
      <c r="O98" s="22" t="s">
        <v>311</v>
      </c>
    </row>
    <row r="99" spans="1:15" ht="12.75" hidden="1" customHeight="1" x14ac:dyDescent="0.25">
      <c r="A99" s="19">
        <v>98</v>
      </c>
      <c r="B99" s="21"/>
      <c r="C99" s="114"/>
      <c r="D99" s="100" t="str">
        <f t="shared" si="1"/>
        <v xml:space="preserve"> </v>
      </c>
      <c r="E99" s="115"/>
      <c r="F99" s="100" t="str">
        <f t="shared" si="3"/>
        <v xml:space="preserve"> </v>
      </c>
      <c r="G99" s="110"/>
      <c r="H99" s="111"/>
      <c r="I99" s="110"/>
      <c r="J99" s="110"/>
      <c r="K99" s="112"/>
      <c r="L99" s="110"/>
      <c r="M99" s="110"/>
      <c r="N99" s="22" t="s">
        <v>349</v>
      </c>
      <c r="O99" s="22" t="s">
        <v>350</v>
      </c>
    </row>
    <row r="100" spans="1:15" ht="12.75" hidden="1" customHeight="1" x14ac:dyDescent="0.25">
      <c r="A100" s="19">
        <v>99</v>
      </c>
      <c r="B100" s="21"/>
      <c r="C100" s="114"/>
      <c r="D100" s="100" t="str">
        <f t="shared" si="1"/>
        <v xml:space="preserve"> </v>
      </c>
      <c r="E100" s="115"/>
      <c r="F100" s="100" t="str">
        <f t="shared" si="3"/>
        <v xml:space="preserve"> </v>
      </c>
      <c r="G100" s="110"/>
      <c r="H100" s="111"/>
      <c r="I100" s="110"/>
      <c r="J100" s="110"/>
      <c r="K100" s="112"/>
      <c r="L100" s="110"/>
      <c r="M100" s="110"/>
      <c r="N100" s="22" t="s">
        <v>351</v>
      </c>
      <c r="O100" s="22" t="s">
        <v>163</v>
      </c>
    </row>
    <row r="101" spans="1:15" ht="12.75" hidden="1" customHeight="1" x14ac:dyDescent="0.25">
      <c r="A101" s="19">
        <v>100</v>
      </c>
      <c r="B101" s="21"/>
      <c r="C101" s="114"/>
      <c r="D101" s="100" t="str">
        <f t="shared" si="1"/>
        <v xml:space="preserve"> </v>
      </c>
      <c r="E101" s="115"/>
      <c r="F101" s="100" t="str">
        <f t="shared" si="3"/>
        <v xml:space="preserve"> </v>
      </c>
      <c r="G101" s="110"/>
      <c r="H101" s="111"/>
      <c r="I101" s="110"/>
      <c r="J101" s="110"/>
      <c r="K101" s="112"/>
      <c r="L101" s="110"/>
      <c r="M101" s="110"/>
      <c r="N101" s="22" t="s">
        <v>352</v>
      </c>
      <c r="O101" s="22" t="s">
        <v>163</v>
      </c>
    </row>
    <row r="102" spans="1:15" ht="12.75" hidden="1" customHeight="1" x14ac:dyDescent="0.25">
      <c r="A102" s="19">
        <v>101</v>
      </c>
      <c r="B102" s="21"/>
      <c r="C102" s="114"/>
      <c r="D102" s="100" t="str">
        <f t="shared" si="1"/>
        <v xml:space="preserve"> </v>
      </c>
      <c r="E102" s="115"/>
      <c r="F102" s="100" t="str">
        <f t="shared" si="3"/>
        <v xml:space="preserve"> </v>
      </c>
      <c r="G102" s="110"/>
      <c r="H102" s="111"/>
      <c r="I102" s="110"/>
      <c r="J102" s="110"/>
      <c r="K102" s="112"/>
      <c r="L102" s="110"/>
      <c r="M102" s="110"/>
      <c r="N102" s="22" t="s">
        <v>353</v>
      </c>
      <c r="O102" s="22" t="s">
        <v>354</v>
      </c>
    </row>
    <row r="103" spans="1:15" ht="12.75" hidden="1" customHeight="1" x14ac:dyDescent="0.25">
      <c r="A103" s="19">
        <v>102</v>
      </c>
      <c r="B103" s="21"/>
      <c r="C103" s="114"/>
      <c r="D103" s="100" t="str">
        <f t="shared" si="1"/>
        <v xml:space="preserve"> </v>
      </c>
      <c r="E103" s="115"/>
      <c r="F103" s="100" t="str">
        <f t="shared" si="3"/>
        <v xml:space="preserve"> </v>
      </c>
      <c r="G103" s="110"/>
      <c r="H103" s="111"/>
      <c r="I103" s="110"/>
      <c r="J103" s="110"/>
      <c r="K103" s="112"/>
      <c r="L103" s="110"/>
      <c r="M103" s="110"/>
      <c r="N103" s="22" t="s">
        <v>355</v>
      </c>
      <c r="O103" s="22" t="s">
        <v>163</v>
      </c>
    </row>
    <row r="104" spans="1:15" ht="12.75" hidden="1" customHeight="1" x14ac:dyDescent="0.25">
      <c r="A104" s="19">
        <v>103</v>
      </c>
      <c r="B104" s="21"/>
      <c r="C104" s="114"/>
      <c r="D104" s="100" t="str">
        <f t="shared" si="1"/>
        <v xml:space="preserve"> </v>
      </c>
      <c r="E104" s="115"/>
      <c r="F104" s="100" t="str">
        <f t="shared" si="3"/>
        <v xml:space="preserve"> </v>
      </c>
      <c r="G104" s="110"/>
      <c r="H104" s="111"/>
      <c r="I104" s="110"/>
      <c r="J104" s="110"/>
      <c r="K104" s="112"/>
      <c r="L104" s="110"/>
      <c r="M104" s="110"/>
      <c r="N104" s="22" t="s">
        <v>356</v>
      </c>
      <c r="O104" s="22" t="s">
        <v>163</v>
      </c>
    </row>
    <row r="105" spans="1:15" ht="12.75" hidden="1" customHeight="1" x14ac:dyDescent="0.25">
      <c r="A105" s="19">
        <v>104</v>
      </c>
      <c r="B105" s="21"/>
      <c r="C105" s="114"/>
      <c r="D105" s="100" t="str">
        <f t="shared" si="1"/>
        <v xml:space="preserve"> </v>
      </c>
      <c r="E105" s="115"/>
      <c r="F105" s="100" t="str">
        <f t="shared" si="3"/>
        <v xml:space="preserve"> </v>
      </c>
      <c r="G105" s="110"/>
      <c r="H105" s="111"/>
      <c r="I105" s="110"/>
      <c r="J105" s="110"/>
      <c r="K105" s="112"/>
      <c r="L105" s="110"/>
      <c r="M105" s="110"/>
      <c r="N105" s="22" t="s">
        <v>357</v>
      </c>
      <c r="O105" s="22" t="s">
        <v>163</v>
      </c>
    </row>
    <row r="106" spans="1:15" ht="13.5" hidden="1" customHeight="1" x14ac:dyDescent="0.25">
      <c r="A106" s="19">
        <v>105</v>
      </c>
      <c r="B106" s="21"/>
      <c r="C106" s="114"/>
      <c r="D106" s="100" t="str">
        <f t="shared" si="1"/>
        <v xml:space="preserve"> </v>
      </c>
      <c r="E106" s="115"/>
      <c r="F106" s="100" t="str">
        <f t="shared" si="3"/>
        <v xml:space="preserve"> </v>
      </c>
      <c r="G106" s="110"/>
      <c r="H106" s="111"/>
      <c r="I106" s="110"/>
      <c r="J106" s="110"/>
      <c r="K106" s="112"/>
      <c r="L106" s="110"/>
      <c r="M106" s="110"/>
      <c r="N106" s="22" t="s">
        <v>358</v>
      </c>
      <c r="O106" s="22" t="s">
        <v>359</v>
      </c>
    </row>
    <row r="107" spans="1:15" ht="12.75" hidden="1" customHeight="1" x14ac:dyDescent="0.25">
      <c r="A107" s="19">
        <v>106</v>
      </c>
      <c r="B107" s="21"/>
      <c r="C107" s="114"/>
      <c r="D107" s="100" t="str">
        <f t="shared" si="1"/>
        <v xml:space="preserve"> </v>
      </c>
      <c r="E107" s="115"/>
      <c r="F107" s="100" t="str">
        <f t="shared" si="3"/>
        <v xml:space="preserve"> </v>
      </c>
      <c r="G107" s="110"/>
      <c r="H107" s="111"/>
      <c r="I107" s="110"/>
      <c r="J107" s="110"/>
      <c r="K107" s="112"/>
      <c r="L107" s="110"/>
      <c r="M107" s="110"/>
      <c r="N107" s="22" t="s">
        <v>360</v>
      </c>
      <c r="O107" s="22" t="s">
        <v>163</v>
      </c>
    </row>
    <row r="108" spans="1:15" ht="12.75" hidden="1" customHeight="1" x14ac:dyDescent="0.25">
      <c r="A108" s="19">
        <v>107</v>
      </c>
      <c r="B108" s="21"/>
      <c r="C108" s="114"/>
      <c r="D108" s="100" t="str">
        <f t="shared" si="1"/>
        <v xml:space="preserve"> </v>
      </c>
      <c r="E108" s="115"/>
      <c r="F108" s="100" t="str">
        <f t="shared" si="3"/>
        <v xml:space="preserve"> </v>
      </c>
      <c r="G108" s="110"/>
      <c r="H108" s="111"/>
      <c r="I108" s="110"/>
      <c r="J108" s="110"/>
      <c r="K108" s="112"/>
      <c r="L108" s="110"/>
      <c r="M108" s="110"/>
      <c r="N108" s="22" t="s">
        <v>361</v>
      </c>
      <c r="O108" s="22" t="s">
        <v>311</v>
      </c>
    </row>
    <row r="109" spans="1:15" ht="12.75" hidden="1" customHeight="1" x14ac:dyDescent="0.25">
      <c r="A109" s="19">
        <v>108</v>
      </c>
      <c r="B109" s="21"/>
      <c r="C109" s="114"/>
      <c r="D109" s="100" t="str">
        <f t="shared" si="1"/>
        <v xml:space="preserve"> </v>
      </c>
      <c r="E109" s="115"/>
      <c r="F109" s="100" t="str">
        <f t="shared" si="3"/>
        <v xml:space="preserve"> </v>
      </c>
      <c r="G109" s="110"/>
      <c r="H109" s="111"/>
      <c r="I109" s="110"/>
      <c r="J109" s="110"/>
      <c r="K109" s="112"/>
      <c r="L109" s="110"/>
      <c r="M109" s="110"/>
      <c r="N109" s="22" t="s">
        <v>361</v>
      </c>
      <c r="O109" s="22" t="s">
        <v>311</v>
      </c>
    </row>
    <row r="110" spans="1:15" ht="12.75" hidden="1" customHeight="1" x14ac:dyDescent="0.25">
      <c r="A110" s="19">
        <v>109</v>
      </c>
      <c r="B110" s="21"/>
      <c r="C110" s="114"/>
      <c r="D110" s="100" t="str">
        <f t="shared" si="1"/>
        <v xml:space="preserve"> </v>
      </c>
      <c r="E110" s="115"/>
      <c r="F110" s="100" t="str">
        <f t="shared" si="3"/>
        <v xml:space="preserve"> </v>
      </c>
      <c r="G110" s="110"/>
      <c r="H110" s="111"/>
      <c r="I110" s="110"/>
      <c r="J110" s="110"/>
      <c r="K110" s="112"/>
      <c r="L110" s="110"/>
      <c r="M110" s="110"/>
      <c r="N110" s="22" t="s">
        <v>362</v>
      </c>
      <c r="O110" s="22" t="s">
        <v>363</v>
      </c>
    </row>
    <row r="111" spans="1:15" ht="12.75" hidden="1" customHeight="1" x14ac:dyDescent="0.25">
      <c r="A111" s="19">
        <v>110</v>
      </c>
      <c r="B111" s="21"/>
      <c r="C111" s="114"/>
      <c r="D111" s="100" t="str">
        <f t="shared" si="1"/>
        <v xml:space="preserve"> </v>
      </c>
      <c r="E111" s="115"/>
      <c r="F111" s="100" t="str">
        <f t="shared" si="3"/>
        <v xml:space="preserve"> </v>
      </c>
      <c r="G111" s="110"/>
      <c r="H111" s="111"/>
      <c r="I111" s="110"/>
      <c r="J111" s="110"/>
      <c r="K111" s="112"/>
      <c r="L111" s="110"/>
      <c r="M111" s="110"/>
      <c r="N111" s="22" t="s">
        <v>364</v>
      </c>
      <c r="O111" s="22" t="s">
        <v>365</v>
      </c>
    </row>
    <row r="112" spans="1:15" ht="12.75" hidden="1" customHeight="1" x14ac:dyDescent="0.25">
      <c r="A112" s="19">
        <v>111</v>
      </c>
      <c r="B112" s="21"/>
      <c r="C112" s="114"/>
      <c r="D112" s="100" t="str">
        <f t="shared" si="1"/>
        <v xml:space="preserve"> </v>
      </c>
      <c r="E112" s="115"/>
      <c r="F112" s="100" t="str">
        <f t="shared" si="3"/>
        <v xml:space="preserve"> </v>
      </c>
      <c r="G112" s="110"/>
      <c r="H112" s="111"/>
      <c r="I112" s="110"/>
      <c r="J112" s="110"/>
      <c r="K112" s="112"/>
      <c r="L112" s="110"/>
      <c r="M112" s="110"/>
      <c r="N112" s="22" t="s">
        <v>366</v>
      </c>
      <c r="O112" s="22" t="s">
        <v>365</v>
      </c>
    </row>
    <row r="113" spans="1:15" ht="12.75" hidden="1" customHeight="1" x14ac:dyDescent="0.25">
      <c r="A113" s="19">
        <v>112</v>
      </c>
      <c r="B113" s="21"/>
      <c r="C113" s="114"/>
      <c r="D113" s="100" t="str">
        <f t="shared" si="1"/>
        <v xml:space="preserve"> </v>
      </c>
      <c r="E113" s="115"/>
      <c r="F113" s="100" t="str">
        <f t="shared" si="3"/>
        <v xml:space="preserve"> </v>
      </c>
      <c r="G113" s="110"/>
      <c r="H113" s="111"/>
      <c r="I113" s="110"/>
      <c r="J113" s="110"/>
      <c r="K113" s="112"/>
      <c r="L113" s="110"/>
      <c r="M113" s="110"/>
      <c r="N113" s="22" t="s">
        <v>367</v>
      </c>
      <c r="O113" s="22" t="s">
        <v>341</v>
      </c>
    </row>
    <row r="114" spans="1:15" ht="12.75" hidden="1" customHeight="1" x14ac:dyDescent="0.25">
      <c r="A114" s="19">
        <v>113</v>
      </c>
      <c r="B114" s="21"/>
      <c r="C114" s="114"/>
      <c r="D114" s="100" t="str">
        <f t="shared" si="1"/>
        <v xml:space="preserve"> </v>
      </c>
      <c r="E114" s="115"/>
      <c r="F114" s="100" t="str">
        <f t="shared" si="3"/>
        <v xml:space="preserve"> </v>
      </c>
      <c r="G114" s="110"/>
      <c r="H114" s="111"/>
      <c r="I114" s="110"/>
      <c r="J114" s="110"/>
      <c r="K114" s="110"/>
      <c r="L114" s="110"/>
      <c r="M114" s="110"/>
      <c r="N114" s="22" t="s">
        <v>368</v>
      </c>
      <c r="O114" s="22" t="s">
        <v>369</v>
      </c>
    </row>
    <row r="115" spans="1:15" ht="12.75" hidden="1" customHeight="1" x14ac:dyDescent="0.25">
      <c r="A115" s="19">
        <v>114</v>
      </c>
      <c r="B115" s="21"/>
      <c r="C115" s="114"/>
      <c r="D115" s="100" t="str">
        <f t="shared" si="1"/>
        <v xml:space="preserve"> </v>
      </c>
      <c r="E115" s="115"/>
      <c r="F115" s="100" t="str">
        <f t="shared" si="3"/>
        <v xml:space="preserve"> </v>
      </c>
      <c r="G115" s="110"/>
      <c r="H115" s="111"/>
      <c r="I115" s="110"/>
      <c r="J115" s="110"/>
      <c r="K115" s="110"/>
      <c r="L115" s="110"/>
      <c r="M115" s="110"/>
      <c r="N115" s="22" t="s">
        <v>370</v>
      </c>
      <c r="O115" s="22" t="s">
        <v>163</v>
      </c>
    </row>
    <row r="116" spans="1:15" ht="12.75" hidden="1" customHeight="1" x14ac:dyDescent="0.25">
      <c r="A116" s="19">
        <v>115</v>
      </c>
      <c r="B116" s="21"/>
      <c r="C116" s="114"/>
      <c r="D116" s="100" t="str">
        <f t="shared" si="1"/>
        <v xml:space="preserve"> </v>
      </c>
      <c r="E116" s="115"/>
      <c r="F116" s="100" t="str">
        <f t="shared" si="3"/>
        <v xml:space="preserve"> </v>
      </c>
      <c r="G116" s="110"/>
      <c r="H116" s="111"/>
      <c r="I116" s="110"/>
      <c r="J116" s="110"/>
      <c r="K116" s="110"/>
      <c r="L116" s="110"/>
      <c r="M116" s="110"/>
      <c r="N116" s="22" t="s">
        <v>371</v>
      </c>
      <c r="O116" s="22" t="s">
        <v>163</v>
      </c>
    </row>
    <row r="117" spans="1:15" ht="12.75" hidden="1" customHeight="1" x14ac:dyDescent="0.25">
      <c r="A117" s="19">
        <v>116</v>
      </c>
      <c r="B117" s="21"/>
      <c r="C117" s="114"/>
      <c r="D117" s="100" t="str">
        <f t="shared" si="1"/>
        <v xml:space="preserve"> </v>
      </c>
      <c r="E117" s="115"/>
      <c r="F117" s="100" t="str">
        <f t="shared" si="3"/>
        <v xml:space="preserve"> </v>
      </c>
      <c r="G117" s="110"/>
      <c r="H117" s="111"/>
      <c r="I117" s="110"/>
      <c r="J117" s="110"/>
      <c r="K117" s="112"/>
      <c r="L117" s="110"/>
      <c r="M117" s="110"/>
      <c r="N117" s="22" t="s">
        <v>372</v>
      </c>
      <c r="O117" s="22" t="s">
        <v>373</v>
      </c>
    </row>
    <row r="118" spans="1:15" ht="12.75" hidden="1" customHeight="1" x14ac:dyDescent="0.25">
      <c r="A118" s="19">
        <v>117</v>
      </c>
      <c r="B118" s="21"/>
      <c r="C118" s="114"/>
      <c r="D118" s="100" t="str">
        <f t="shared" si="1"/>
        <v xml:space="preserve"> </v>
      </c>
      <c r="E118" s="115"/>
      <c r="F118" s="100" t="str">
        <f t="shared" si="3"/>
        <v xml:space="preserve"> </v>
      </c>
      <c r="G118" s="110"/>
      <c r="H118" s="111"/>
      <c r="I118" s="110"/>
      <c r="J118" s="110"/>
      <c r="K118" s="112"/>
      <c r="L118" s="110"/>
      <c r="M118" s="110"/>
      <c r="N118" s="22" t="s">
        <v>374</v>
      </c>
      <c r="O118" s="22" t="s">
        <v>163</v>
      </c>
    </row>
    <row r="119" spans="1:15" ht="12.75" hidden="1" customHeight="1" x14ac:dyDescent="0.25">
      <c r="A119" s="19">
        <v>118</v>
      </c>
      <c r="B119" s="21"/>
      <c r="C119" s="114"/>
      <c r="D119" s="100" t="str">
        <f t="shared" si="1"/>
        <v xml:space="preserve"> </v>
      </c>
      <c r="E119" s="115"/>
      <c r="F119" s="100" t="str">
        <f t="shared" si="3"/>
        <v xml:space="preserve"> </v>
      </c>
      <c r="G119" s="110"/>
      <c r="H119" s="111"/>
      <c r="I119" s="110"/>
      <c r="J119" s="110"/>
      <c r="K119" s="112"/>
      <c r="L119" s="110"/>
      <c r="M119" s="110"/>
      <c r="N119" s="22" t="s">
        <v>375</v>
      </c>
      <c r="O119" s="22" t="s">
        <v>163</v>
      </c>
    </row>
    <row r="120" spans="1:15" ht="12.75" hidden="1" customHeight="1" x14ac:dyDescent="0.25">
      <c r="A120" s="19">
        <v>119</v>
      </c>
      <c r="B120" s="21"/>
      <c r="C120" s="114"/>
      <c r="D120" s="100" t="str">
        <f t="shared" si="1"/>
        <v xml:space="preserve"> </v>
      </c>
      <c r="E120" s="115"/>
      <c r="F120" s="100" t="str">
        <f t="shared" si="3"/>
        <v xml:space="preserve"> </v>
      </c>
      <c r="G120" s="110"/>
      <c r="H120" s="111"/>
      <c r="I120" s="110"/>
      <c r="J120" s="110"/>
      <c r="K120" s="112"/>
      <c r="L120" s="110"/>
      <c r="M120" s="110"/>
      <c r="N120" s="22" t="s">
        <v>376</v>
      </c>
      <c r="O120" s="22" t="s">
        <v>377</v>
      </c>
    </row>
    <row r="121" spans="1:15" ht="12.75" hidden="1" customHeight="1" x14ac:dyDescent="0.25">
      <c r="A121" s="19">
        <v>120</v>
      </c>
      <c r="B121" s="21"/>
      <c r="C121" s="114"/>
      <c r="D121" s="100" t="str">
        <f t="shared" si="1"/>
        <v xml:space="preserve"> </v>
      </c>
      <c r="E121" s="115"/>
      <c r="F121" s="100" t="str">
        <f t="shared" si="3"/>
        <v xml:space="preserve"> </v>
      </c>
      <c r="G121" s="110"/>
      <c r="H121" s="111"/>
      <c r="I121" s="110"/>
      <c r="J121" s="110"/>
      <c r="K121" s="112"/>
      <c r="L121" s="110"/>
      <c r="M121" s="110"/>
      <c r="N121" s="22" t="s">
        <v>378</v>
      </c>
      <c r="O121" s="22" t="s">
        <v>299</v>
      </c>
    </row>
    <row r="122" spans="1:15" ht="12.75" hidden="1" customHeight="1" x14ac:dyDescent="0.25">
      <c r="A122" s="19">
        <v>121</v>
      </c>
      <c r="B122" s="21"/>
      <c r="C122" s="114"/>
      <c r="D122" s="100" t="str">
        <f t="shared" si="1"/>
        <v xml:space="preserve"> </v>
      </c>
      <c r="E122" s="115"/>
      <c r="F122" s="100" t="str">
        <f t="shared" si="3"/>
        <v xml:space="preserve"> </v>
      </c>
      <c r="G122" s="110"/>
      <c r="H122" s="111"/>
      <c r="I122" s="110"/>
      <c r="J122" s="110"/>
      <c r="K122" s="112"/>
      <c r="L122" s="110"/>
      <c r="M122" s="110"/>
      <c r="N122" s="22" t="s">
        <v>379</v>
      </c>
      <c r="O122" s="22" t="s">
        <v>380</v>
      </c>
    </row>
    <row r="123" spans="1:15" ht="12.75" hidden="1" customHeight="1" x14ac:dyDescent="0.25">
      <c r="A123" s="19">
        <v>122</v>
      </c>
      <c r="B123" s="21"/>
      <c r="C123" s="114"/>
      <c r="D123" s="100" t="str">
        <f t="shared" si="1"/>
        <v xml:space="preserve"> </v>
      </c>
      <c r="E123" s="115"/>
      <c r="F123" s="100" t="str">
        <f t="shared" si="3"/>
        <v xml:space="preserve"> </v>
      </c>
      <c r="G123" s="110"/>
      <c r="H123" s="111"/>
      <c r="I123" s="110"/>
      <c r="J123" s="110"/>
      <c r="K123" s="112"/>
      <c r="L123" s="110"/>
      <c r="M123" s="110"/>
      <c r="N123" s="22" t="s">
        <v>381</v>
      </c>
      <c r="O123" s="22" t="s">
        <v>163</v>
      </c>
    </row>
    <row r="124" spans="1:15" ht="12.75" hidden="1" customHeight="1" x14ac:dyDescent="0.25">
      <c r="A124" s="19">
        <v>123</v>
      </c>
      <c r="B124" s="21"/>
      <c r="C124" s="114"/>
      <c r="D124" s="100" t="str">
        <f t="shared" si="1"/>
        <v xml:space="preserve"> </v>
      </c>
      <c r="E124" s="115"/>
      <c r="F124" s="100" t="str">
        <f t="shared" si="3"/>
        <v xml:space="preserve"> </v>
      </c>
      <c r="G124" s="110"/>
      <c r="H124" s="111"/>
      <c r="I124" s="110"/>
      <c r="J124" s="110"/>
      <c r="K124" s="112"/>
      <c r="L124" s="110"/>
      <c r="M124" s="110"/>
      <c r="N124" s="22" t="s">
        <v>382</v>
      </c>
      <c r="O124" s="22" t="s">
        <v>163</v>
      </c>
    </row>
    <row r="125" spans="1:15" ht="12.75" hidden="1" customHeight="1" x14ac:dyDescent="0.25">
      <c r="A125" s="19">
        <v>124</v>
      </c>
      <c r="B125" s="21"/>
      <c r="C125" s="114"/>
      <c r="D125" s="100" t="str">
        <f t="shared" si="1"/>
        <v xml:space="preserve"> </v>
      </c>
      <c r="E125" s="115"/>
      <c r="F125" s="100" t="str">
        <f t="shared" si="3"/>
        <v xml:space="preserve"> </v>
      </c>
      <c r="G125" s="110"/>
      <c r="H125" s="111"/>
      <c r="I125" s="110"/>
      <c r="J125" s="110"/>
      <c r="K125" s="112"/>
      <c r="L125" s="110"/>
      <c r="M125" s="110"/>
      <c r="N125" s="22" t="s">
        <v>383</v>
      </c>
      <c r="O125" s="22" t="s">
        <v>299</v>
      </c>
    </row>
    <row r="126" spans="1:15" ht="14.25" hidden="1" customHeight="1" x14ac:dyDescent="0.25">
      <c r="A126" s="19">
        <v>125</v>
      </c>
      <c r="B126" s="21"/>
      <c r="C126" s="114"/>
      <c r="D126" s="100" t="str">
        <f t="shared" si="1"/>
        <v xml:space="preserve"> </v>
      </c>
      <c r="E126" s="115"/>
      <c r="F126" s="100" t="str">
        <f t="shared" si="3"/>
        <v xml:space="preserve"> </v>
      </c>
      <c r="G126" s="110"/>
      <c r="H126" s="111"/>
      <c r="I126" s="110"/>
      <c r="J126" s="110"/>
      <c r="K126" s="112"/>
      <c r="L126" s="110"/>
      <c r="M126" s="110"/>
      <c r="N126" s="22" t="s">
        <v>384</v>
      </c>
      <c r="O126" s="22" t="s">
        <v>313</v>
      </c>
    </row>
    <row r="127" spans="1:15" ht="12.75" hidden="1" customHeight="1" x14ac:dyDescent="0.25">
      <c r="A127" s="19">
        <v>126</v>
      </c>
      <c r="B127" s="21"/>
      <c r="C127" s="114"/>
      <c r="D127" s="100" t="str">
        <f t="shared" si="1"/>
        <v xml:space="preserve"> </v>
      </c>
      <c r="E127" s="115"/>
      <c r="F127" s="100" t="str">
        <f t="shared" si="3"/>
        <v xml:space="preserve"> </v>
      </c>
      <c r="G127" s="110"/>
      <c r="H127" s="111"/>
      <c r="I127" s="110"/>
      <c r="J127" s="110"/>
      <c r="K127" s="112"/>
      <c r="L127" s="110"/>
      <c r="M127" s="110"/>
      <c r="N127" s="22" t="s">
        <v>385</v>
      </c>
      <c r="O127" s="22" t="s">
        <v>386</v>
      </c>
    </row>
    <row r="128" spans="1:15" hidden="1" x14ac:dyDescent="0.25">
      <c r="A128" s="19">
        <v>127</v>
      </c>
      <c r="B128" s="21"/>
      <c r="C128" s="114"/>
      <c r="D128" s="100" t="str">
        <f t="shared" si="1"/>
        <v xml:space="preserve"> </v>
      </c>
      <c r="E128" s="115"/>
      <c r="F128" s="100" t="str">
        <f t="shared" si="3"/>
        <v xml:space="preserve"> </v>
      </c>
      <c r="G128" s="110"/>
      <c r="H128" s="111"/>
      <c r="I128" s="110"/>
      <c r="J128" s="110"/>
      <c r="K128" s="112"/>
      <c r="L128" s="110"/>
      <c r="M128" s="110"/>
      <c r="N128" s="22" t="s">
        <v>387</v>
      </c>
      <c r="O128" s="22" t="s">
        <v>163</v>
      </c>
    </row>
    <row r="129" spans="1:15" ht="14.25" hidden="1" customHeight="1" x14ac:dyDescent="0.25">
      <c r="A129" s="19">
        <v>128</v>
      </c>
      <c r="B129" s="21"/>
      <c r="C129" s="114"/>
      <c r="D129" s="100" t="str">
        <f t="shared" si="1"/>
        <v xml:space="preserve"> </v>
      </c>
      <c r="E129" s="115"/>
      <c r="F129" s="100" t="str">
        <f t="shared" si="3"/>
        <v xml:space="preserve"> </v>
      </c>
      <c r="G129" s="110"/>
      <c r="H129" s="111"/>
      <c r="I129" s="110"/>
      <c r="J129" s="110"/>
      <c r="K129" s="112"/>
      <c r="L129" s="110"/>
      <c r="M129" s="110"/>
      <c r="N129" s="22" t="s">
        <v>388</v>
      </c>
      <c r="O129" s="22" t="s">
        <v>389</v>
      </c>
    </row>
    <row r="130" spans="1:15" ht="14.25" hidden="1" customHeight="1" x14ac:dyDescent="0.25">
      <c r="A130" s="19">
        <v>129</v>
      </c>
      <c r="B130" s="21"/>
      <c r="C130" s="114"/>
      <c r="D130" s="100" t="str">
        <f t="shared" si="1"/>
        <v xml:space="preserve"> </v>
      </c>
      <c r="E130" s="115"/>
      <c r="F130" s="100" t="str">
        <f t="shared" si="3"/>
        <v xml:space="preserve"> </v>
      </c>
      <c r="G130" s="110"/>
      <c r="H130" s="111"/>
      <c r="I130" s="110"/>
      <c r="J130" s="110"/>
      <c r="K130" s="112"/>
      <c r="L130" s="110"/>
      <c r="M130" s="110"/>
      <c r="N130" s="22" t="s">
        <v>390</v>
      </c>
      <c r="O130" s="22" t="s">
        <v>391</v>
      </c>
    </row>
    <row r="131" spans="1:15" ht="12.75" hidden="1" customHeight="1" x14ac:dyDescent="0.25">
      <c r="A131" s="19">
        <v>130</v>
      </c>
      <c r="B131" s="21"/>
      <c r="C131" s="114"/>
      <c r="D131" s="100" t="str">
        <f t="shared" si="1"/>
        <v xml:space="preserve"> </v>
      </c>
      <c r="E131" s="115"/>
      <c r="F131" s="100" t="str">
        <f t="shared" si="3"/>
        <v xml:space="preserve"> </v>
      </c>
      <c r="G131" s="110"/>
      <c r="H131" s="111"/>
      <c r="I131" s="110"/>
      <c r="J131" s="110"/>
      <c r="K131" s="112"/>
      <c r="L131" s="110"/>
      <c r="M131" s="110"/>
      <c r="N131" s="22" t="s">
        <v>392</v>
      </c>
      <c r="O131" s="22" t="s">
        <v>309</v>
      </c>
    </row>
    <row r="132" spans="1:15" ht="12.75" hidden="1" customHeight="1" x14ac:dyDescent="0.25">
      <c r="A132" s="19">
        <v>131</v>
      </c>
      <c r="B132" s="21"/>
      <c r="C132" s="114"/>
      <c r="D132" s="100" t="str">
        <f t="shared" si="1"/>
        <v xml:space="preserve"> </v>
      </c>
      <c r="E132" s="115"/>
      <c r="F132" s="100" t="str">
        <f t="shared" si="3"/>
        <v xml:space="preserve"> </v>
      </c>
      <c r="G132" s="110"/>
      <c r="H132" s="111"/>
      <c r="I132" s="110"/>
      <c r="J132" s="110"/>
      <c r="K132" s="112"/>
      <c r="L132" s="110"/>
      <c r="M132" s="110"/>
      <c r="N132" s="22" t="s">
        <v>393</v>
      </c>
      <c r="O132" s="22" t="s">
        <v>311</v>
      </c>
    </row>
    <row r="133" spans="1:15" ht="12.75" hidden="1" customHeight="1" x14ac:dyDescent="0.2">
      <c r="A133" s="19">
        <v>132</v>
      </c>
      <c r="B133" s="21"/>
      <c r="C133" s="114"/>
      <c r="D133" s="100" t="str">
        <f t="shared" si="1"/>
        <v xml:space="preserve"> </v>
      </c>
      <c r="E133" s="115"/>
      <c r="F133" s="100" t="str">
        <f t="shared" si="3"/>
        <v xml:space="preserve"> </v>
      </c>
      <c r="G133" s="114"/>
      <c r="H133" s="40"/>
      <c r="I133" s="114"/>
      <c r="J133" s="114"/>
      <c r="K133" s="115"/>
      <c r="L133" s="114"/>
      <c r="M133" s="114"/>
      <c r="N133" s="22" t="s">
        <v>394</v>
      </c>
      <c r="O133" s="22" t="s">
        <v>163</v>
      </c>
    </row>
    <row r="134" spans="1:15" ht="12.75" hidden="1" customHeight="1" x14ac:dyDescent="0.2">
      <c r="A134" s="19">
        <v>133</v>
      </c>
      <c r="B134" s="21"/>
      <c r="C134" s="114"/>
      <c r="D134" s="100" t="str">
        <f t="shared" si="1"/>
        <v xml:space="preserve"> </v>
      </c>
      <c r="E134" s="115"/>
      <c r="F134" s="100" t="str">
        <f t="shared" si="3"/>
        <v xml:space="preserve"> </v>
      </c>
      <c r="G134" s="114"/>
      <c r="H134" s="40"/>
      <c r="I134" s="114"/>
      <c r="J134" s="114"/>
      <c r="K134" s="115"/>
      <c r="L134" s="114"/>
      <c r="M134" s="114"/>
      <c r="N134" s="22" t="s">
        <v>395</v>
      </c>
      <c r="O134" s="22" t="s">
        <v>163</v>
      </c>
    </row>
    <row r="135" spans="1:15" ht="12.75" hidden="1" customHeight="1" x14ac:dyDescent="0.2">
      <c r="A135" s="19">
        <v>134</v>
      </c>
      <c r="B135" s="21"/>
      <c r="C135" s="114"/>
      <c r="D135" s="100" t="str">
        <f t="shared" si="1"/>
        <v xml:space="preserve"> </v>
      </c>
      <c r="E135" s="115"/>
      <c r="F135" s="100" t="str">
        <f t="shared" si="3"/>
        <v xml:space="preserve"> </v>
      </c>
      <c r="G135" s="114"/>
      <c r="H135" s="40"/>
      <c r="I135" s="114"/>
      <c r="J135" s="114"/>
      <c r="K135" s="115"/>
      <c r="L135" s="114"/>
      <c r="M135" s="114"/>
      <c r="N135" s="22" t="s">
        <v>395</v>
      </c>
      <c r="O135" s="22" t="s">
        <v>311</v>
      </c>
    </row>
    <row r="136" spans="1:15" ht="12.75" hidden="1" customHeight="1" x14ac:dyDescent="0.2">
      <c r="A136" s="19">
        <v>135</v>
      </c>
      <c r="B136" s="21"/>
      <c r="C136" s="114"/>
      <c r="D136" s="100" t="str">
        <f t="shared" si="1"/>
        <v xml:space="preserve"> </v>
      </c>
      <c r="E136" s="115"/>
      <c r="F136" s="100" t="str">
        <f t="shared" si="3"/>
        <v xml:space="preserve"> </v>
      </c>
      <c r="G136" s="114"/>
      <c r="H136" s="40"/>
      <c r="I136" s="114"/>
      <c r="J136" s="114"/>
      <c r="K136" s="115"/>
      <c r="L136" s="114"/>
      <c r="M136" s="114"/>
      <c r="N136" s="22" t="s">
        <v>396</v>
      </c>
      <c r="O136" s="22" t="s">
        <v>163</v>
      </c>
    </row>
    <row r="137" spans="1:15" ht="12.75" hidden="1" customHeight="1" x14ac:dyDescent="0.2">
      <c r="A137" s="19">
        <v>136</v>
      </c>
      <c r="B137" s="21"/>
      <c r="C137" s="114"/>
      <c r="D137" s="100" t="str">
        <f t="shared" si="1"/>
        <v xml:space="preserve"> </v>
      </c>
      <c r="E137" s="115"/>
      <c r="F137" s="100" t="str">
        <f t="shared" si="3"/>
        <v xml:space="preserve"> </v>
      </c>
      <c r="G137" s="114"/>
      <c r="H137" s="40"/>
      <c r="I137" s="114"/>
      <c r="J137" s="114"/>
      <c r="K137" s="115"/>
      <c r="L137" s="114"/>
      <c r="M137" s="114"/>
      <c r="N137" s="22" t="s">
        <v>397</v>
      </c>
      <c r="O137" s="22" t="s">
        <v>163</v>
      </c>
    </row>
    <row r="138" spans="1:15" ht="12.75" hidden="1" customHeight="1" x14ac:dyDescent="0.2">
      <c r="A138" s="19">
        <v>137</v>
      </c>
      <c r="B138" s="21"/>
      <c r="C138" s="114"/>
      <c r="D138" s="100" t="str">
        <f t="shared" si="1"/>
        <v xml:space="preserve"> </v>
      </c>
      <c r="E138" s="115"/>
      <c r="F138" s="100" t="str">
        <f t="shared" si="3"/>
        <v xml:space="preserve"> </v>
      </c>
      <c r="G138" s="114"/>
      <c r="H138" s="40"/>
      <c r="I138" s="114"/>
      <c r="J138" s="114"/>
      <c r="K138" s="115"/>
      <c r="L138" s="114"/>
      <c r="M138" s="114"/>
      <c r="N138" s="22" t="s">
        <v>398</v>
      </c>
      <c r="O138" s="22" t="s">
        <v>163</v>
      </c>
    </row>
    <row r="139" spans="1:15" ht="13.5" hidden="1" customHeight="1" x14ac:dyDescent="0.2">
      <c r="A139" s="19">
        <v>138</v>
      </c>
      <c r="B139" s="21"/>
      <c r="C139" s="114"/>
      <c r="D139" s="100" t="str">
        <f t="shared" si="1"/>
        <v xml:space="preserve"> </v>
      </c>
      <c r="E139" s="115"/>
      <c r="F139" s="100" t="str">
        <f t="shared" si="3"/>
        <v xml:space="preserve"> </v>
      </c>
      <c r="G139" s="114"/>
      <c r="H139" s="40"/>
      <c r="I139" s="114"/>
      <c r="J139" s="114"/>
      <c r="K139" s="115"/>
      <c r="L139" s="114"/>
      <c r="M139" s="114"/>
      <c r="N139" s="22" t="s">
        <v>399</v>
      </c>
      <c r="O139" s="22" t="s">
        <v>163</v>
      </c>
    </row>
    <row r="140" spans="1:15" ht="12.75" hidden="1" customHeight="1" x14ac:dyDescent="0.2">
      <c r="A140" s="19">
        <v>139</v>
      </c>
      <c r="B140" s="21"/>
      <c r="C140" s="114"/>
      <c r="D140" s="100" t="str">
        <f t="shared" si="1"/>
        <v xml:space="preserve"> </v>
      </c>
      <c r="E140" s="115"/>
      <c r="F140" s="100" t="str">
        <f t="shared" si="3"/>
        <v xml:space="preserve"> </v>
      </c>
      <c r="G140" s="114"/>
      <c r="H140" s="40"/>
      <c r="I140" s="114"/>
      <c r="J140" s="114"/>
      <c r="K140" s="115"/>
      <c r="L140" s="114"/>
      <c r="M140" s="114"/>
      <c r="N140" s="22" t="s">
        <v>400</v>
      </c>
      <c r="O140" s="22" t="s">
        <v>163</v>
      </c>
    </row>
    <row r="141" spans="1:15" ht="12.75" hidden="1" customHeight="1" x14ac:dyDescent="0.2">
      <c r="A141" s="19">
        <v>140</v>
      </c>
      <c r="B141" s="21"/>
      <c r="C141" s="114" t="s">
        <v>42</v>
      </c>
      <c r="D141" s="100" t="str">
        <f t="shared" si="1"/>
        <v>Gediminas Petrauskas</v>
      </c>
      <c r="E141" s="115">
        <v>22925</v>
      </c>
      <c r="F141" s="100" t="str">
        <f t="shared" si="3"/>
        <v>Klaipėda Klaipėdos teritorinė muitinė</v>
      </c>
      <c r="G141" s="114" t="s">
        <v>42</v>
      </c>
      <c r="H141" s="40">
        <v>8</v>
      </c>
      <c r="I141" s="114" t="s">
        <v>401</v>
      </c>
      <c r="J141" s="114" t="s">
        <v>402</v>
      </c>
      <c r="K141" s="115">
        <v>22925</v>
      </c>
      <c r="L141" s="114" t="s">
        <v>126</v>
      </c>
      <c r="M141" s="114" t="s">
        <v>403</v>
      </c>
      <c r="N141" s="22" t="s">
        <v>404</v>
      </c>
      <c r="O141" s="22" t="s">
        <v>163</v>
      </c>
    </row>
    <row r="142" spans="1:15" ht="13.5" hidden="1" customHeight="1" x14ac:dyDescent="0.2">
      <c r="A142" s="19">
        <v>141</v>
      </c>
      <c r="B142" s="21"/>
      <c r="C142" s="114"/>
      <c r="D142" s="100" t="str">
        <f t="shared" si="1"/>
        <v xml:space="preserve"> </v>
      </c>
      <c r="E142" s="115"/>
      <c r="F142" s="100" t="str">
        <f t="shared" si="3"/>
        <v xml:space="preserve"> </v>
      </c>
      <c r="G142" s="114"/>
      <c r="H142" s="40"/>
      <c r="I142" s="114"/>
      <c r="J142" s="114"/>
      <c r="K142" s="115"/>
      <c r="L142" s="114"/>
      <c r="M142" s="114"/>
      <c r="N142" s="22" t="s">
        <v>405</v>
      </c>
      <c r="O142" s="22" t="s">
        <v>163</v>
      </c>
    </row>
    <row r="143" spans="1:15" ht="12.75" hidden="1" customHeight="1" x14ac:dyDescent="0.2">
      <c r="A143" s="19">
        <v>142</v>
      </c>
      <c r="B143" s="21"/>
      <c r="C143" s="114"/>
      <c r="D143" s="100" t="str">
        <f t="shared" si="1"/>
        <v xml:space="preserve"> </v>
      </c>
      <c r="E143" s="115"/>
      <c r="F143" s="100" t="str">
        <f t="shared" si="3"/>
        <v xml:space="preserve"> </v>
      </c>
      <c r="G143" s="114"/>
      <c r="H143" s="40"/>
      <c r="I143" s="114"/>
      <c r="J143" s="114"/>
      <c r="K143" s="115"/>
      <c r="L143" s="114"/>
      <c r="M143" s="114"/>
      <c r="N143" s="22" t="s">
        <v>406</v>
      </c>
      <c r="O143" s="22" t="s">
        <v>311</v>
      </c>
    </row>
    <row r="144" spans="1:15" ht="12.75" hidden="1" customHeight="1" x14ac:dyDescent="0.2">
      <c r="A144" s="19">
        <v>143</v>
      </c>
      <c r="B144" s="21"/>
      <c r="C144" s="114"/>
      <c r="D144" s="100" t="str">
        <f t="shared" si="1"/>
        <v xml:space="preserve"> </v>
      </c>
      <c r="E144" s="115"/>
      <c r="F144" s="100" t="str">
        <f t="shared" si="3"/>
        <v xml:space="preserve"> </v>
      </c>
      <c r="G144" s="114"/>
      <c r="H144" s="40"/>
      <c r="I144" s="114"/>
      <c r="J144" s="114"/>
      <c r="K144" s="115"/>
      <c r="L144" s="114"/>
      <c r="M144" s="114"/>
      <c r="N144" s="22" t="s">
        <v>407</v>
      </c>
      <c r="O144" s="22" t="s">
        <v>163</v>
      </c>
    </row>
    <row r="145" spans="1:15" ht="12.75" hidden="1" customHeight="1" x14ac:dyDescent="0.2">
      <c r="A145" s="19">
        <v>144</v>
      </c>
      <c r="B145" s="21"/>
      <c r="C145" s="114"/>
      <c r="D145" s="100" t="str">
        <f t="shared" si="1"/>
        <v xml:space="preserve"> </v>
      </c>
      <c r="E145" s="115"/>
      <c r="F145" s="100" t="str">
        <f t="shared" si="3"/>
        <v xml:space="preserve"> </v>
      </c>
      <c r="G145" s="114"/>
      <c r="H145" s="40"/>
      <c r="I145" s="114"/>
      <c r="J145" s="114"/>
      <c r="K145" s="115"/>
      <c r="L145" s="114"/>
      <c r="M145" s="114"/>
      <c r="N145" s="22" t="s">
        <v>408</v>
      </c>
      <c r="O145" s="22" t="s">
        <v>163</v>
      </c>
    </row>
    <row r="146" spans="1:15" ht="12.75" hidden="1" customHeight="1" x14ac:dyDescent="0.2">
      <c r="A146" s="19">
        <v>145</v>
      </c>
      <c r="B146" s="21"/>
      <c r="C146" s="114"/>
      <c r="D146" s="100" t="str">
        <f t="shared" si="1"/>
        <v xml:space="preserve"> </v>
      </c>
      <c r="E146" s="115"/>
      <c r="F146" s="100" t="str">
        <f t="shared" si="3"/>
        <v xml:space="preserve"> </v>
      </c>
      <c r="G146" s="114"/>
      <c r="H146" s="40"/>
      <c r="I146" s="114"/>
      <c r="J146" s="114"/>
      <c r="K146" s="115"/>
      <c r="L146" s="114"/>
      <c r="M146" s="114"/>
      <c r="N146" s="22" t="s">
        <v>409</v>
      </c>
      <c r="O146" s="22" t="s">
        <v>163</v>
      </c>
    </row>
    <row r="147" spans="1:15" ht="12.75" hidden="1" customHeight="1" x14ac:dyDescent="0.2">
      <c r="A147" s="19">
        <v>146</v>
      </c>
      <c r="B147" s="21"/>
      <c r="C147" s="114"/>
      <c r="D147" s="100" t="str">
        <f t="shared" si="1"/>
        <v xml:space="preserve"> </v>
      </c>
      <c r="E147" s="115"/>
      <c r="F147" s="100" t="str">
        <f t="shared" si="3"/>
        <v xml:space="preserve"> </v>
      </c>
      <c r="G147" s="114"/>
      <c r="H147" s="40"/>
      <c r="I147" s="114"/>
      <c r="J147" s="114"/>
      <c r="K147" s="115"/>
      <c r="L147" s="114"/>
      <c r="M147" s="114"/>
      <c r="N147" s="22" t="s">
        <v>410</v>
      </c>
      <c r="O147" s="22" t="s">
        <v>163</v>
      </c>
    </row>
    <row r="148" spans="1:15" ht="12.75" hidden="1" customHeight="1" x14ac:dyDescent="0.2">
      <c r="A148" s="19">
        <v>147</v>
      </c>
      <c r="B148" s="21"/>
      <c r="C148" s="114"/>
      <c r="D148" s="100" t="str">
        <f t="shared" si="1"/>
        <v xml:space="preserve"> </v>
      </c>
      <c r="E148" s="115"/>
      <c r="F148" s="100" t="str">
        <f t="shared" si="3"/>
        <v xml:space="preserve"> </v>
      </c>
      <c r="G148" s="114"/>
      <c r="H148" s="40"/>
      <c r="I148" s="114"/>
      <c r="J148" s="114"/>
      <c r="K148" s="115"/>
      <c r="L148" s="114"/>
      <c r="M148" s="114"/>
      <c r="N148" s="22" t="s">
        <v>411</v>
      </c>
      <c r="O148" s="22" t="s">
        <v>163</v>
      </c>
    </row>
    <row r="149" spans="1:15" ht="12.75" hidden="1" customHeight="1" x14ac:dyDescent="0.2">
      <c r="A149" s="19">
        <v>148</v>
      </c>
      <c r="B149" s="21"/>
      <c r="C149" s="114"/>
      <c r="D149" s="100" t="str">
        <f t="shared" si="1"/>
        <v xml:space="preserve"> </v>
      </c>
      <c r="E149" s="115"/>
      <c r="F149" s="100" t="str">
        <f t="shared" si="3"/>
        <v xml:space="preserve"> </v>
      </c>
      <c r="G149" s="114"/>
      <c r="H149" s="40"/>
      <c r="I149" s="114"/>
      <c r="J149" s="114"/>
      <c r="K149" s="115"/>
      <c r="L149" s="114"/>
      <c r="M149" s="114"/>
      <c r="N149" s="22" t="s">
        <v>412</v>
      </c>
      <c r="O149" s="22" t="s">
        <v>163</v>
      </c>
    </row>
    <row r="150" spans="1:15" ht="13.5" hidden="1" customHeight="1" x14ac:dyDescent="0.2">
      <c r="A150" s="19">
        <v>149</v>
      </c>
      <c r="B150" s="21"/>
      <c r="C150" s="114"/>
      <c r="D150" s="100" t="str">
        <f t="shared" si="1"/>
        <v xml:space="preserve"> </v>
      </c>
      <c r="E150" s="115"/>
      <c r="F150" s="100" t="str">
        <f t="shared" si="3"/>
        <v xml:space="preserve"> </v>
      </c>
      <c r="G150" s="114"/>
      <c r="H150" s="40"/>
      <c r="I150" s="114"/>
      <c r="J150" s="114"/>
      <c r="K150" s="115"/>
      <c r="L150" s="114"/>
      <c r="M150" s="114"/>
      <c r="N150" s="22" t="s">
        <v>291</v>
      </c>
      <c r="O150" s="22" t="s">
        <v>163</v>
      </c>
    </row>
    <row r="151" spans="1:15" ht="12.75" hidden="1" customHeight="1" x14ac:dyDescent="0.2">
      <c r="A151" s="19">
        <v>150</v>
      </c>
      <c r="B151" s="21"/>
      <c r="C151" s="114"/>
      <c r="D151" s="100" t="str">
        <f t="shared" si="1"/>
        <v xml:space="preserve"> </v>
      </c>
      <c r="E151" s="115"/>
      <c r="F151" s="100" t="str">
        <f t="shared" si="3"/>
        <v xml:space="preserve"> </v>
      </c>
      <c r="G151" s="114"/>
      <c r="H151" s="40"/>
      <c r="I151" s="114"/>
      <c r="J151" s="114"/>
      <c r="K151" s="115"/>
      <c r="L151" s="114"/>
      <c r="M151" s="114"/>
      <c r="N151" s="22" t="s">
        <v>413</v>
      </c>
      <c r="O151" s="22" t="s">
        <v>311</v>
      </c>
    </row>
    <row r="152" spans="1:15" ht="12.75" hidden="1" customHeight="1" x14ac:dyDescent="0.2">
      <c r="A152" s="19">
        <v>151</v>
      </c>
      <c r="B152" s="21"/>
      <c r="C152" s="114"/>
      <c r="D152" s="100" t="str">
        <f t="shared" si="1"/>
        <v xml:space="preserve"> </v>
      </c>
      <c r="E152" s="115"/>
      <c r="F152" s="100" t="str">
        <f t="shared" si="3"/>
        <v xml:space="preserve"> </v>
      </c>
      <c r="G152" s="114"/>
      <c r="H152" s="40"/>
      <c r="I152" s="114"/>
      <c r="J152" s="114"/>
      <c r="K152" s="115"/>
      <c r="L152" s="114"/>
      <c r="M152" s="114"/>
      <c r="N152" s="22" t="s">
        <v>414</v>
      </c>
      <c r="O152" s="22" t="s">
        <v>163</v>
      </c>
    </row>
    <row r="153" spans="1:15" ht="12.75" hidden="1" x14ac:dyDescent="0.2">
      <c r="A153" s="19">
        <v>152</v>
      </c>
      <c r="B153" s="21"/>
      <c r="C153" s="114"/>
      <c r="D153" s="100" t="str">
        <f t="shared" si="1"/>
        <v xml:space="preserve"> </v>
      </c>
      <c r="E153" s="115"/>
      <c r="F153" s="100" t="str">
        <f t="shared" si="3"/>
        <v xml:space="preserve"> </v>
      </c>
      <c r="G153" s="114"/>
      <c r="H153" s="40"/>
      <c r="I153" s="114"/>
      <c r="J153" s="114"/>
      <c r="K153" s="115"/>
      <c r="L153" s="114"/>
      <c r="M153" s="114"/>
      <c r="N153" s="22" t="s">
        <v>415</v>
      </c>
      <c r="O153" s="22" t="s">
        <v>163</v>
      </c>
    </row>
    <row r="154" spans="1:15" ht="12.75" hidden="1" x14ac:dyDescent="0.2">
      <c r="A154" s="19">
        <v>153</v>
      </c>
      <c r="B154" s="21"/>
      <c r="C154" s="114"/>
      <c r="D154" s="100" t="str">
        <f t="shared" si="1"/>
        <v xml:space="preserve"> </v>
      </c>
      <c r="E154" s="115"/>
      <c r="F154" s="100" t="str">
        <f t="shared" si="3"/>
        <v xml:space="preserve"> </v>
      </c>
      <c r="G154" s="114"/>
      <c r="H154" s="40"/>
      <c r="I154" s="114"/>
      <c r="J154" s="114"/>
      <c r="K154" s="115"/>
      <c r="L154" s="114"/>
      <c r="M154" s="114"/>
      <c r="N154" s="22" t="s">
        <v>416</v>
      </c>
      <c r="O154" s="22" t="s">
        <v>163</v>
      </c>
    </row>
    <row r="155" spans="1:15" ht="12.75" hidden="1" x14ac:dyDescent="0.2">
      <c r="A155" s="19">
        <v>154</v>
      </c>
      <c r="B155" s="21"/>
      <c r="C155" s="114"/>
      <c r="D155" s="100" t="str">
        <f t="shared" si="1"/>
        <v xml:space="preserve"> </v>
      </c>
      <c r="E155" s="115"/>
      <c r="F155" s="100" t="str">
        <f t="shared" si="3"/>
        <v xml:space="preserve"> </v>
      </c>
      <c r="G155" s="114"/>
      <c r="H155" s="40"/>
      <c r="I155" s="114"/>
      <c r="J155" s="114"/>
      <c r="K155" s="115"/>
      <c r="L155" s="114"/>
      <c r="M155" s="114"/>
      <c r="N155" s="22" t="s">
        <v>417</v>
      </c>
      <c r="O155" s="22" t="s">
        <v>311</v>
      </c>
    </row>
    <row r="156" spans="1:15" ht="12.75" hidden="1" x14ac:dyDescent="0.2">
      <c r="A156" s="19">
        <v>155</v>
      </c>
      <c r="B156" s="21"/>
      <c r="C156" s="114"/>
      <c r="D156" s="100" t="str">
        <f t="shared" si="1"/>
        <v xml:space="preserve"> </v>
      </c>
      <c r="E156" s="115"/>
      <c r="F156" s="100" t="str">
        <f t="shared" si="3"/>
        <v xml:space="preserve"> </v>
      </c>
      <c r="G156" s="114"/>
      <c r="H156" s="40"/>
      <c r="I156" s="114"/>
      <c r="J156" s="114"/>
      <c r="K156" s="115"/>
      <c r="L156" s="114"/>
      <c r="M156" s="114"/>
      <c r="N156" s="22" t="s">
        <v>163</v>
      </c>
      <c r="O156" s="22" t="s">
        <v>163</v>
      </c>
    </row>
    <row r="157" spans="1:15" ht="12.75" hidden="1" x14ac:dyDescent="0.2">
      <c r="A157" s="19">
        <v>156</v>
      </c>
      <c r="B157" s="21"/>
      <c r="C157" s="114"/>
      <c r="D157" s="100" t="str">
        <f t="shared" si="1"/>
        <v xml:space="preserve"> </v>
      </c>
      <c r="E157" s="115"/>
      <c r="F157" s="100" t="str">
        <f t="shared" si="3"/>
        <v xml:space="preserve"> </v>
      </c>
      <c r="G157" s="114"/>
      <c r="H157" s="40"/>
      <c r="I157" s="114"/>
      <c r="J157" s="114"/>
      <c r="K157" s="115"/>
      <c r="L157" s="114"/>
      <c r="M157" s="114"/>
      <c r="N157" s="22" t="s">
        <v>163</v>
      </c>
      <c r="O157" s="22" t="s">
        <v>163</v>
      </c>
    </row>
    <row r="158" spans="1:15" ht="15.75" hidden="1" customHeight="1" x14ac:dyDescent="0.2">
      <c r="A158" s="19">
        <v>157</v>
      </c>
      <c r="B158" s="21"/>
      <c r="C158" s="114"/>
      <c r="D158" s="100" t="str">
        <f t="shared" si="1"/>
        <v xml:space="preserve"> </v>
      </c>
      <c r="E158" s="115"/>
      <c r="F158" s="100" t="str">
        <f t="shared" si="3"/>
        <v xml:space="preserve"> </v>
      </c>
      <c r="G158" s="114"/>
      <c r="H158" s="40"/>
      <c r="I158" s="114"/>
      <c r="J158" s="114"/>
      <c r="K158" s="115"/>
      <c r="L158" s="114"/>
      <c r="M158" s="114"/>
      <c r="N158" s="22" t="s">
        <v>163</v>
      </c>
      <c r="O158" s="22" t="s">
        <v>163</v>
      </c>
    </row>
    <row r="159" spans="1:15" ht="12.75" hidden="1" x14ac:dyDescent="0.2">
      <c r="A159" s="19">
        <v>158</v>
      </c>
      <c r="B159" s="21"/>
      <c r="C159" s="114"/>
      <c r="D159" s="100" t="str">
        <f t="shared" si="1"/>
        <v xml:space="preserve"> </v>
      </c>
      <c r="E159" s="115"/>
      <c r="F159" s="100" t="str">
        <f t="shared" si="3"/>
        <v xml:space="preserve"> </v>
      </c>
      <c r="G159" s="114"/>
      <c r="H159" s="40"/>
      <c r="I159" s="114"/>
      <c r="J159" s="114"/>
      <c r="K159" s="115"/>
      <c r="L159" s="114"/>
      <c r="M159" s="114"/>
      <c r="N159" s="22" t="s">
        <v>163</v>
      </c>
      <c r="O159" s="22" t="s">
        <v>163</v>
      </c>
    </row>
    <row r="160" spans="1:15" ht="12.75" hidden="1" x14ac:dyDescent="0.2">
      <c r="A160" s="19">
        <v>159</v>
      </c>
      <c r="B160" s="21"/>
      <c r="C160" s="114"/>
      <c r="D160" s="100" t="str">
        <f t="shared" si="1"/>
        <v xml:space="preserve"> </v>
      </c>
      <c r="E160" s="115"/>
      <c r="F160" s="100" t="str">
        <f t="shared" si="3"/>
        <v xml:space="preserve"> </v>
      </c>
      <c r="G160" s="114"/>
      <c r="H160" s="40"/>
      <c r="I160" s="1"/>
      <c r="J160" s="1"/>
      <c r="K160" s="115"/>
      <c r="L160" s="1"/>
      <c r="M160" s="1"/>
      <c r="N160" s="22" t="s">
        <v>163</v>
      </c>
      <c r="O160" s="22" t="s">
        <v>163</v>
      </c>
    </row>
    <row r="161" spans="1:15" ht="12.75" hidden="1" x14ac:dyDescent="0.2">
      <c r="A161" s="19">
        <v>160</v>
      </c>
      <c r="B161" s="21"/>
      <c r="C161" s="114"/>
      <c r="D161" s="100" t="str">
        <f t="shared" si="1"/>
        <v xml:space="preserve"> </v>
      </c>
      <c r="E161" s="115"/>
      <c r="F161" s="100" t="str">
        <f t="shared" si="3"/>
        <v xml:space="preserve"> </v>
      </c>
      <c r="G161" s="114"/>
      <c r="H161" s="40"/>
      <c r="I161" s="1"/>
      <c r="J161" s="1"/>
      <c r="K161" s="115"/>
      <c r="L161" s="1"/>
      <c r="M161" s="1"/>
      <c r="N161" s="22" t="s">
        <v>163</v>
      </c>
      <c r="O161" s="22" t="s">
        <v>163</v>
      </c>
    </row>
    <row r="162" spans="1:15" ht="12.75" hidden="1" x14ac:dyDescent="0.2">
      <c r="A162" s="19">
        <v>161</v>
      </c>
      <c r="B162" s="21"/>
      <c r="C162" s="114"/>
      <c r="D162" s="100" t="str">
        <f t="shared" si="1"/>
        <v xml:space="preserve"> </v>
      </c>
      <c r="E162" s="115"/>
      <c r="F162" s="100" t="str">
        <f t="shared" si="3"/>
        <v xml:space="preserve"> </v>
      </c>
      <c r="G162" s="114"/>
      <c r="H162" s="40"/>
      <c r="I162" s="1"/>
      <c r="J162" s="1"/>
      <c r="K162" s="115"/>
      <c r="L162" s="1"/>
      <c r="M162" s="1"/>
      <c r="N162" s="22" t="s">
        <v>163</v>
      </c>
      <c r="O162" s="22" t="s">
        <v>163</v>
      </c>
    </row>
    <row r="163" spans="1:15" ht="12.75" hidden="1" x14ac:dyDescent="0.2">
      <c r="A163" s="19">
        <v>162</v>
      </c>
      <c r="B163" s="21"/>
      <c r="C163" s="114"/>
      <c r="D163" s="100" t="str">
        <f t="shared" si="1"/>
        <v xml:space="preserve"> </v>
      </c>
      <c r="E163" s="115"/>
      <c r="F163" s="100" t="str">
        <f t="shared" si="3"/>
        <v xml:space="preserve"> </v>
      </c>
      <c r="G163" s="114"/>
      <c r="H163" s="40"/>
      <c r="I163" s="1"/>
      <c r="J163" s="1"/>
      <c r="K163" s="115"/>
      <c r="L163" s="1"/>
      <c r="M163" s="1"/>
      <c r="N163" s="22" t="s">
        <v>163</v>
      </c>
      <c r="O163" s="22" t="s">
        <v>163</v>
      </c>
    </row>
    <row r="164" spans="1:15" ht="12.75" hidden="1" x14ac:dyDescent="0.2">
      <c r="A164" s="19">
        <v>163</v>
      </c>
      <c r="B164" s="21"/>
      <c r="C164" s="114"/>
      <c r="D164" s="100" t="str">
        <f t="shared" si="1"/>
        <v xml:space="preserve"> </v>
      </c>
      <c r="E164" s="115"/>
      <c r="F164" s="100" t="str">
        <f t="shared" si="3"/>
        <v xml:space="preserve"> </v>
      </c>
      <c r="G164" s="114"/>
      <c r="H164" s="40"/>
      <c r="I164" s="1"/>
      <c r="J164" s="1"/>
      <c r="K164" s="115"/>
      <c r="L164" s="1"/>
      <c r="M164" s="1"/>
      <c r="N164" s="22" t="s">
        <v>163</v>
      </c>
      <c r="O164" s="22" t="s">
        <v>163</v>
      </c>
    </row>
    <row r="165" spans="1:15" ht="12.75" hidden="1" x14ac:dyDescent="0.2">
      <c r="A165" s="19">
        <v>164</v>
      </c>
      <c r="B165" s="21"/>
      <c r="C165" s="114"/>
      <c r="D165" s="100" t="str">
        <f t="shared" si="1"/>
        <v xml:space="preserve"> </v>
      </c>
      <c r="E165" s="115"/>
      <c r="F165" s="100" t="str">
        <f t="shared" si="3"/>
        <v xml:space="preserve"> </v>
      </c>
      <c r="G165" s="114"/>
      <c r="H165" s="40"/>
      <c r="I165" s="1"/>
      <c r="J165" s="1"/>
      <c r="K165" s="115"/>
      <c r="L165" s="1"/>
      <c r="M165" s="1"/>
      <c r="N165" s="22" t="s">
        <v>163</v>
      </c>
      <c r="O165" s="22" t="s">
        <v>163</v>
      </c>
    </row>
    <row r="166" spans="1:15" ht="12.75" hidden="1" x14ac:dyDescent="0.2">
      <c r="A166" s="19">
        <v>165</v>
      </c>
      <c r="B166" s="21"/>
      <c r="C166" s="114"/>
      <c r="D166" s="100" t="str">
        <f t="shared" si="1"/>
        <v xml:space="preserve"> </v>
      </c>
      <c r="E166" s="115"/>
      <c r="F166" s="100" t="str">
        <f t="shared" si="3"/>
        <v xml:space="preserve"> </v>
      </c>
      <c r="G166" s="114"/>
      <c r="H166" s="40"/>
      <c r="I166" s="1"/>
      <c r="J166" s="1"/>
      <c r="K166" s="115"/>
      <c r="L166" s="1"/>
      <c r="M166" s="1"/>
      <c r="N166" s="22" t="s">
        <v>163</v>
      </c>
      <c r="O166" s="22" t="s">
        <v>163</v>
      </c>
    </row>
    <row r="167" spans="1:15" ht="12.75" hidden="1" x14ac:dyDescent="0.2">
      <c r="A167" s="19">
        <v>166</v>
      </c>
      <c r="B167" s="21"/>
      <c r="C167" s="114"/>
      <c r="D167" s="100" t="str">
        <f t="shared" si="1"/>
        <v xml:space="preserve"> </v>
      </c>
      <c r="E167" s="115"/>
      <c r="F167" s="100" t="str">
        <f t="shared" si="3"/>
        <v xml:space="preserve"> </v>
      </c>
      <c r="G167" s="114"/>
      <c r="H167" s="40"/>
      <c r="I167" s="1"/>
      <c r="J167" s="1"/>
      <c r="K167" s="115"/>
      <c r="L167" s="1"/>
      <c r="M167" s="1"/>
      <c r="N167" s="22" t="s">
        <v>163</v>
      </c>
      <c r="O167" s="22" t="s">
        <v>163</v>
      </c>
    </row>
    <row r="168" spans="1:15" ht="12.75" hidden="1" x14ac:dyDescent="0.2">
      <c r="A168" s="19">
        <v>167</v>
      </c>
      <c r="B168" s="21"/>
      <c r="C168" s="114"/>
      <c r="D168" s="100" t="str">
        <f t="shared" si="1"/>
        <v xml:space="preserve"> </v>
      </c>
      <c r="E168" s="115"/>
      <c r="F168" s="100" t="str">
        <f t="shared" si="3"/>
        <v xml:space="preserve"> </v>
      </c>
      <c r="G168" s="114"/>
      <c r="H168" s="40"/>
      <c r="I168" s="1"/>
      <c r="J168" s="1"/>
      <c r="K168" s="115"/>
      <c r="L168" s="1"/>
      <c r="M168" s="1"/>
      <c r="N168" s="22" t="s">
        <v>163</v>
      </c>
      <c r="O168" s="22" t="s">
        <v>163</v>
      </c>
    </row>
    <row r="169" spans="1:15" ht="12.75" hidden="1" x14ac:dyDescent="0.2">
      <c r="A169" s="19">
        <v>168</v>
      </c>
      <c r="B169" s="21"/>
      <c r="C169" s="114"/>
      <c r="D169" s="100" t="str">
        <f t="shared" si="1"/>
        <v xml:space="preserve"> </v>
      </c>
      <c r="E169" s="115"/>
      <c r="F169" s="100" t="str">
        <f t="shared" si="3"/>
        <v xml:space="preserve"> </v>
      </c>
      <c r="G169" s="114"/>
      <c r="H169" s="40"/>
      <c r="I169" s="1"/>
      <c r="J169" s="1"/>
      <c r="K169" s="115"/>
      <c r="L169" s="1"/>
      <c r="M169" s="1"/>
      <c r="N169" s="22" t="s">
        <v>163</v>
      </c>
      <c r="O169" s="22" t="s">
        <v>163</v>
      </c>
    </row>
    <row r="170" spans="1:15" ht="12.75" hidden="1" x14ac:dyDescent="0.2">
      <c r="A170" s="19">
        <v>169</v>
      </c>
      <c r="B170" s="21"/>
      <c r="C170" s="114"/>
      <c r="D170" s="100" t="str">
        <f t="shared" si="1"/>
        <v xml:space="preserve"> </v>
      </c>
      <c r="E170" s="115"/>
      <c r="F170" s="100" t="str">
        <f t="shared" si="3"/>
        <v xml:space="preserve"> </v>
      </c>
      <c r="G170" s="114"/>
      <c r="H170" s="40"/>
      <c r="I170" s="1"/>
      <c r="J170" s="1"/>
      <c r="K170" s="115"/>
      <c r="L170" s="1"/>
      <c r="M170" s="1"/>
      <c r="N170" s="22" t="s">
        <v>163</v>
      </c>
      <c r="O170" s="22" t="s">
        <v>163</v>
      </c>
    </row>
    <row r="171" spans="1:15" ht="12.75" hidden="1" x14ac:dyDescent="0.2">
      <c r="A171" s="19">
        <v>170</v>
      </c>
      <c r="B171" s="21"/>
      <c r="C171" s="114"/>
      <c r="D171" s="100" t="str">
        <f t="shared" si="1"/>
        <v xml:space="preserve"> </v>
      </c>
      <c r="E171" s="115"/>
      <c r="F171" s="100" t="str">
        <f t="shared" si="3"/>
        <v xml:space="preserve"> </v>
      </c>
      <c r="G171" s="114"/>
      <c r="H171" s="40"/>
      <c r="I171" s="1"/>
      <c r="J171" s="1"/>
      <c r="K171" s="115"/>
      <c r="L171" s="1"/>
      <c r="M171" s="1"/>
      <c r="N171" s="22" t="s">
        <v>163</v>
      </c>
      <c r="O171" s="22" t="s">
        <v>163</v>
      </c>
    </row>
    <row r="172" spans="1:15" ht="12.75" hidden="1" x14ac:dyDescent="0.2">
      <c r="A172" s="19">
        <v>171</v>
      </c>
      <c r="B172" s="21"/>
      <c r="C172" s="114"/>
      <c r="D172" s="100" t="str">
        <f t="shared" si="1"/>
        <v xml:space="preserve"> </v>
      </c>
      <c r="E172" s="115"/>
      <c r="F172" s="100" t="str">
        <f t="shared" si="3"/>
        <v xml:space="preserve"> </v>
      </c>
      <c r="G172" s="114"/>
      <c r="H172" s="40"/>
      <c r="I172" s="1"/>
      <c r="J172" s="1"/>
      <c r="K172" s="115"/>
      <c r="L172" s="1"/>
      <c r="M172" s="1"/>
      <c r="N172" s="22" t="s">
        <v>163</v>
      </c>
      <c r="O172" s="22" t="s">
        <v>163</v>
      </c>
    </row>
    <row r="173" spans="1:15" ht="12.75" hidden="1" x14ac:dyDescent="0.2">
      <c r="A173" s="19">
        <v>172</v>
      </c>
      <c r="B173" s="21"/>
      <c r="C173" s="114"/>
      <c r="D173" s="100" t="str">
        <f t="shared" si="1"/>
        <v xml:space="preserve"> </v>
      </c>
      <c r="E173" s="115"/>
      <c r="F173" s="100" t="str">
        <f t="shared" si="3"/>
        <v xml:space="preserve"> </v>
      </c>
      <c r="G173" s="114"/>
      <c r="H173" s="40"/>
      <c r="I173" s="1"/>
      <c r="J173" s="1"/>
      <c r="K173" s="115"/>
      <c r="L173" s="1"/>
      <c r="M173" s="1"/>
      <c r="N173" s="22" t="s">
        <v>163</v>
      </c>
      <c r="O173" s="22" t="s">
        <v>163</v>
      </c>
    </row>
    <row r="174" spans="1:15" ht="12.75" hidden="1" x14ac:dyDescent="0.2">
      <c r="A174" s="19">
        <v>173</v>
      </c>
      <c r="B174" s="21"/>
      <c r="C174" s="114"/>
      <c r="D174" s="100" t="str">
        <f t="shared" si="1"/>
        <v xml:space="preserve"> </v>
      </c>
      <c r="E174" s="115"/>
      <c r="F174" s="100" t="str">
        <f t="shared" si="3"/>
        <v xml:space="preserve"> </v>
      </c>
      <c r="G174" s="114"/>
      <c r="H174" s="40"/>
      <c r="I174" s="1"/>
      <c r="J174" s="1"/>
      <c r="K174" s="115"/>
      <c r="L174" s="1"/>
      <c r="M174" s="1"/>
      <c r="N174" s="22" t="s">
        <v>163</v>
      </c>
      <c r="O174" s="22" t="s">
        <v>163</v>
      </c>
    </row>
    <row r="175" spans="1:15" ht="12.75" hidden="1" x14ac:dyDescent="0.2">
      <c r="A175" s="19">
        <v>174</v>
      </c>
      <c r="B175" s="21"/>
      <c r="C175" s="114"/>
      <c r="D175" s="100" t="str">
        <f t="shared" si="1"/>
        <v xml:space="preserve"> </v>
      </c>
      <c r="E175" s="115"/>
      <c r="F175" s="100" t="str">
        <f t="shared" si="3"/>
        <v xml:space="preserve"> </v>
      </c>
      <c r="G175" s="114"/>
      <c r="H175" s="40"/>
      <c r="I175" s="1"/>
      <c r="J175" s="1"/>
      <c r="K175" s="115"/>
      <c r="L175" s="1"/>
      <c r="M175" s="1"/>
      <c r="N175" s="22" t="s">
        <v>163</v>
      </c>
      <c r="O175" s="22" t="s">
        <v>163</v>
      </c>
    </row>
    <row r="176" spans="1:15" ht="12.75" hidden="1" x14ac:dyDescent="0.2">
      <c r="A176" s="19">
        <v>175</v>
      </c>
      <c r="B176" s="21"/>
      <c r="C176" s="114"/>
      <c r="D176" s="100" t="str">
        <f t="shared" si="1"/>
        <v xml:space="preserve"> </v>
      </c>
      <c r="E176" s="115"/>
      <c r="F176" s="100" t="str">
        <f t="shared" si="3"/>
        <v xml:space="preserve"> </v>
      </c>
      <c r="G176" s="114"/>
      <c r="H176" s="40"/>
      <c r="I176" s="1"/>
      <c r="J176" s="1"/>
      <c r="K176" s="115"/>
      <c r="L176" s="1"/>
      <c r="M176" s="1"/>
      <c r="N176" s="22" t="s">
        <v>163</v>
      </c>
      <c r="O176" s="22" t="s">
        <v>163</v>
      </c>
    </row>
    <row r="177" spans="1:15" ht="12.75" hidden="1" x14ac:dyDescent="0.2">
      <c r="A177" s="19">
        <v>176</v>
      </c>
      <c r="B177" s="21"/>
      <c r="C177" s="114"/>
      <c r="D177" s="100" t="str">
        <f t="shared" si="1"/>
        <v xml:space="preserve"> </v>
      </c>
      <c r="E177" s="115"/>
      <c r="F177" s="100" t="str">
        <f t="shared" si="3"/>
        <v xml:space="preserve"> </v>
      </c>
      <c r="G177" s="114"/>
      <c r="H177" s="40"/>
      <c r="I177" s="1"/>
      <c r="J177" s="1"/>
      <c r="K177" s="115"/>
      <c r="L177" s="1"/>
      <c r="M177" s="1"/>
      <c r="N177" s="22" t="s">
        <v>163</v>
      </c>
      <c r="O177" s="22" t="s">
        <v>163</v>
      </c>
    </row>
    <row r="178" spans="1:15" ht="12.75" hidden="1" x14ac:dyDescent="0.2">
      <c r="A178" s="19">
        <v>177</v>
      </c>
      <c r="B178" s="21"/>
      <c r="C178" s="114"/>
      <c r="D178" s="100" t="str">
        <f t="shared" si="1"/>
        <v xml:space="preserve"> </v>
      </c>
      <c r="E178" s="115"/>
      <c r="F178" s="100" t="str">
        <f t="shared" si="3"/>
        <v xml:space="preserve"> </v>
      </c>
      <c r="G178" s="114"/>
      <c r="H178" s="40"/>
      <c r="I178" s="1"/>
      <c r="J178" s="1"/>
      <c r="K178" s="115"/>
      <c r="L178" s="1"/>
      <c r="M178" s="1"/>
      <c r="N178" s="22" t="s">
        <v>163</v>
      </c>
      <c r="O178" s="22" t="s">
        <v>163</v>
      </c>
    </row>
    <row r="179" spans="1:15" ht="12.75" hidden="1" customHeight="1" x14ac:dyDescent="0.2">
      <c r="A179" s="19">
        <v>178</v>
      </c>
      <c r="B179" s="21"/>
      <c r="C179" s="114"/>
      <c r="D179" s="100" t="str">
        <f t="shared" si="1"/>
        <v xml:space="preserve"> </v>
      </c>
      <c r="E179" s="115"/>
      <c r="F179" s="100" t="str">
        <f t="shared" si="3"/>
        <v xml:space="preserve"> </v>
      </c>
      <c r="G179" s="114"/>
      <c r="H179" s="40"/>
      <c r="I179" s="1"/>
      <c r="J179" s="1"/>
      <c r="K179" s="115"/>
      <c r="L179" s="1"/>
      <c r="M179" s="1"/>
      <c r="N179" s="22" t="s">
        <v>163</v>
      </c>
      <c r="O179" s="22" t="s">
        <v>163</v>
      </c>
    </row>
    <row r="180" spans="1:15" ht="12.75" hidden="1" customHeight="1" x14ac:dyDescent="0.2">
      <c r="A180" s="19">
        <v>179</v>
      </c>
      <c r="B180" s="21"/>
      <c r="C180" s="114"/>
      <c r="D180" s="100" t="str">
        <f t="shared" si="1"/>
        <v xml:space="preserve"> </v>
      </c>
      <c r="E180" s="115"/>
      <c r="F180" s="100" t="str">
        <f t="shared" si="3"/>
        <v xml:space="preserve"> </v>
      </c>
      <c r="G180" s="114"/>
      <c r="H180" s="40"/>
      <c r="I180" s="1"/>
      <c r="J180" s="1"/>
      <c r="K180" s="115"/>
      <c r="L180" s="1"/>
      <c r="M180" s="1"/>
      <c r="N180" s="22" t="s">
        <v>163</v>
      </c>
      <c r="O180" s="22" t="s">
        <v>163</v>
      </c>
    </row>
    <row r="181" spans="1:15" ht="12.75" hidden="1" customHeight="1" x14ac:dyDescent="0.2">
      <c r="A181" s="19">
        <v>180</v>
      </c>
      <c r="B181" s="21"/>
      <c r="C181" s="114"/>
      <c r="D181" s="100" t="str">
        <f t="shared" si="1"/>
        <v xml:space="preserve"> </v>
      </c>
      <c r="E181" s="115"/>
      <c r="F181" s="100" t="str">
        <f t="shared" si="3"/>
        <v xml:space="preserve"> </v>
      </c>
      <c r="G181" s="114"/>
      <c r="H181" s="40"/>
      <c r="I181" s="1"/>
      <c r="J181" s="1"/>
      <c r="K181" s="115"/>
      <c r="L181" s="1"/>
      <c r="M181" s="1"/>
      <c r="N181" s="22" t="s">
        <v>163</v>
      </c>
      <c r="O181" s="22" t="s">
        <v>163</v>
      </c>
    </row>
    <row r="182" spans="1:15" ht="12.75" hidden="1" customHeight="1" x14ac:dyDescent="0.2">
      <c r="A182" s="19">
        <v>181</v>
      </c>
      <c r="B182" s="21"/>
      <c r="C182" s="114"/>
      <c r="D182" s="100" t="str">
        <f t="shared" si="1"/>
        <v xml:space="preserve"> </v>
      </c>
      <c r="E182" s="115"/>
      <c r="F182" s="100" t="str">
        <f t="shared" si="3"/>
        <v xml:space="preserve"> </v>
      </c>
      <c r="G182" s="114"/>
      <c r="H182" s="40"/>
      <c r="I182" s="1"/>
      <c r="J182" s="1"/>
      <c r="K182" s="115"/>
      <c r="L182" s="1"/>
      <c r="M182" s="1"/>
      <c r="N182" s="22" t="s">
        <v>163</v>
      </c>
      <c r="O182" s="22" t="s">
        <v>163</v>
      </c>
    </row>
    <row r="183" spans="1:15" ht="13.5" hidden="1" customHeight="1" x14ac:dyDescent="0.2">
      <c r="A183" s="19">
        <v>182</v>
      </c>
      <c r="B183" s="21"/>
      <c r="C183" s="114"/>
      <c r="D183" s="100" t="str">
        <f t="shared" si="1"/>
        <v xml:space="preserve"> </v>
      </c>
      <c r="E183" s="115"/>
      <c r="F183" s="100" t="str">
        <f t="shared" si="3"/>
        <v xml:space="preserve"> </v>
      </c>
      <c r="G183" s="114"/>
      <c r="H183" s="40"/>
      <c r="I183" s="1"/>
      <c r="J183" s="1"/>
      <c r="K183" s="115"/>
      <c r="L183" s="1"/>
      <c r="M183" s="1"/>
      <c r="N183" s="22" t="s">
        <v>163</v>
      </c>
      <c r="O183" s="22" t="s">
        <v>163</v>
      </c>
    </row>
    <row r="184" spans="1:15" ht="14.25" hidden="1" customHeight="1" x14ac:dyDescent="0.2">
      <c r="A184" s="19">
        <v>183</v>
      </c>
      <c r="B184" s="21"/>
      <c r="C184" s="114"/>
      <c r="D184" s="100" t="str">
        <f t="shared" si="1"/>
        <v xml:space="preserve"> </v>
      </c>
      <c r="E184" s="115"/>
      <c r="F184" s="100" t="str">
        <f t="shared" si="3"/>
        <v xml:space="preserve"> </v>
      </c>
      <c r="G184" s="114"/>
      <c r="H184" s="40"/>
      <c r="I184" s="1"/>
      <c r="J184" s="22"/>
      <c r="K184" s="115"/>
      <c r="L184" s="22"/>
      <c r="M184" s="1"/>
      <c r="N184" s="22" t="s">
        <v>163</v>
      </c>
      <c r="O184" s="22" t="s">
        <v>163</v>
      </c>
    </row>
    <row r="185" spans="1:15" ht="13.5" hidden="1" customHeight="1" x14ac:dyDescent="0.2">
      <c r="A185" s="19">
        <v>184</v>
      </c>
      <c r="B185" s="21"/>
      <c r="C185" s="114"/>
      <c r="D185" s="100" t="str">
        <f t="shared" si="1"/>
        <v xml:space="preserve"> </v>
      </c>
      <c r="E185" s="115"/>
      <c r="F185" s="100" t="str">
        <f t="shared" si="3"/>
        <v xml:space="preserve"> </v>
      </c>
      <c r="G185" s="114"/>
      <c r="H185" s="40"/>
      <c r="I185" s="1"/>
      <c r="J185" s="22"/>
      <c r="K185" s="115"/>
      <c r="L185" s="22"/>
      <c r="M185" s="1"/>
      <c r="N185" s="22" t="s">
        <v>163</v>
      </c>
      <c r="O185" s="22" t="s">
        <v>163</v>
      </c>
    </row>
    <row r="186" spans="1:15" ht="12.75" hidden="1" customHeight="1" x14ac:dyDescent="0.2">
      <c r="A186" s="19">
        <v>185</v>
      </c>
      <c r="B186" s="21"/>
      <c r="C186" s="114"/>
      <c r="D186" s="100" t="str">
        <f t="shared" si="1"/>
        <v xml:space="preserve"> </v>
      </c>
      <c r="E186" s="115"/>
      <c r="F186" s="100" t="str">
        <f t="shared" si="3"/>
        <v xml:space="preserve"> </v>
      </c>
      <c r="G186" s="114"/>
      <c r="H186" s="40"/>
      <c r="I186" s="1"/>
      <c r="J186" s="22"/>
      <c r="K186" s="115"/>
      <c r="L186" s="22"/>
      <c r="M186" s="1"/>
      <c r="N186" s="22" t="s">
        <v>163</v>
      </c>
      <c r="O186" s="22" t="s">
        <v>163</v>
      </c>
    </row>
    <row r="187" spans="1:15" ht="12.75" hidden="1" customHeight="1" x14ac:dyDescent="0.2">
      <c r="A187" s="19">
        <v>186</v>
      </c>
      <c r="B187" s="21"/>
      <c r="C187" s="114"/>
      <c r="D187" s="100" t="str">
        <f t="shared" si="1"/>
        <v xml:space="preserve"> </v>
      </c>
      <c r="E187" s="115"/>
      <c r="F187" s="100" t="str">
        <f t="shared" si="3"/>
        <v xml:space="preserve"> </v>
      </c>
      <c r="G187" s="114"/>
      <c r="H187" s="40"/>
      <c r="I187" s="1"/>
      <c r="J187" s="22"/>
      <c r="K187" s="115"/>
      <c r="L187" s="22"/>
      <c r="M187" s="1"/>
      <c r="N187" s="22" t="s">
        <v>163</v>
      </c>
      <c r="O187" s="22" t="s">
        <v>163</v>
      </c>
    </row>
    <row r="188" spans="1:15" ht="12.75" hidden="1" customHeight="1" x14ac:dyDescent="0.2">
      <c r="A188" s="19">
        <v>187</v>
      </c>
      <c r="B188" s="21"/>
      <c r="C188" s="114"/>
      <c r="D188" s="100" t="str">
        <f t="shared" si="1"/>
        <v xml:space="preserve"> </v>
      </c>
      <c r="E188" s="115"/>
      <c r="F188" s="100" t="str">
        <f t="shared" si="3"/>
        <v xml:space="preserve"> </v>
      </c>
      <c r="G188" s="114"/>
      <c r="H188" s="40"/>
      <c r="I188" s="1"/>
      <c r="J188" s="22"/>
      <c r="K188" s="115"/>
      <c r="L188" s="22"/>
      <c r="M188" s="100"/>
      <c r="N188" s="22" t="s">
        <v>163</v>
      </c>
      <c r="O188" s="22" t="s">
        <v>163</v>
      </c>
    </row>
    <row r="189" spans="1:15" ht="12.75" hidden="1" customHeight="1" x14ac:dyDescent="0.2">
      <c r="A189" s="19">
        <v>188</v>
      </c>
      <c r="B189" s="21"/>
      <c r="C189" s="114"/>
      <c r="D189" s="100" t="str">
        <f t="shared" si="1"/>
        <v xml:space="preserve"> </v>
      </c>
      <c r="E189" s="115"/>
      <c r="F189" s="100" t="str">
        <f t="shared" si="3"/>
        <v xml:space="preserve"> </v>
      </c>
      <c r="G189" s="114"/>
      <c r="H189" s="40"/>
      <c r="I189" s="1"/>
      <c r="J189" s="22"/>
      <c r="K189" s="115"/>
      <c r="L189" s="22"/>
      <c r="M189" s="1"/>
      <c r="N189" s="22" t="s">
        <v>163</v>
      </c>
      <c r="O189" s="22" t="s">
        <v>163</v>
      </c>
    </row>
    <row r="190" spans="1:15" ht="12.75" hidden="1" customHeight="1" x14ac:dyDescent="0.2">
      <c r="A190" s="19">
        <v>189</v>
      </c>
      <c r="B190" s="21"/>
      <c r="C190" s="114"/>
      <c r="D190" s="100" t="str">
        <f t="shared" si="1"/>
        <v xml:space="preserve"> </v>
      </c>
      <c r="E190" s="115"/>
      <c r="F190" s="100" t="str">
        <f t="shared" si="3"/>
        <v xml:space="preserve"> </v>
      </c>
      <c r="G190" s="114"/>
      <c r="H190" s="40"/>
      <c r="I190" s="1"/>
      <c r="J190" s="22"/>
      <c r="K190" s="115"/>
      <c r="L190" s="22"/>
      <c r="M190" s="100"/>
      <c r="N190" s="22" t="s">
        <v>163</v>
      </c>
      <c r="O190" s="22" t="s">
        <v>163</v>
      </c>
    </row>
    <row r="191" spans="1:15" ht="12.75" hidden="1" customHeight="1" x14ac:dyDescent="0.2">
      <c r="A191" s="19">
        <v>190</v>
      </c>
      <c r="B191" s="21"/>
      <c r="C191" s="114"/>
      <c r="D191" s="100" t="str">
        <f t="shared" si="1"/>
        <v xml:space="preserve"> </v>
      </c>
      <c r="E191" s="115"/>
      <c r="F191" s="100" t="str">
        <f t="shared" si="3"/>
        <v xml:space="preserve"> </v>
      </c>
      <c r="G191" s="114"/>
      <c r="H191" s="40"/>
      <c r="I191" s="1"/>
      <c r="J191" s="22"/>
      <c r="K191" s="115"/>
      <c r="L191" s="22"/>
      <c r="M191" s="1"/>
      <c r="N191" s="22" t="s">
        <v>163</v>
      </c>
      <c r="O191" s="22" t="s">
        <v>163</v>
      </c>
    </row>
    <row r="192" spans="1:15" ht="12.75" hidden="1" customHeight="1" x14ac:dyDescent="0.2">
      <c r="A192" s="19">
        <v>191</v>
      </c>
      <c r="B192" s="21"/>
      <c r="C192" s="114"/>
      <c r="D192" s="100" t="str">
        <f t="shared" si="1"/>
        <v xml:space="preserve"> </v>
      </c>
      <c r="E192" s="115"/>
      <c r="F192" s="100" t="str">
        <f t="shared" si="3"/>
        <v xml:space="preserve"> </v>
      </c>
      <c r="G192" s="114"/>
      <c r="H192" s="40"/>
      <c r="I192" s="1"/>
      <c r="J192" s="22"/>
      <c r="K192" s="115"/>
      <c r="L192" s="22"/>
      <c r="M192" s="1"/>
      <c r="N192" s="22" t="s">
        <v>163</v>
      </c>
      <c r="O192" s="22" t="s">
        <v>163</v>
      </c>
    </row>
    <row r="193" spans="1:15" ht="12.75" hidden="1" customHeight="1" x14ac:dyDescent="0.2">
      <c r="A193" s="19">
        <v>192</v>
      </c>
      <c r="B193" s="21"/>
      <c r="C193" s="114"/>
      <c r="D193" s="100" t="str">
        <f t="shared" si="1"/>
        <v xml:space="preserve"> </v>
      </c>
      <c r="E193" s="115"/>
      <c r="F193" s="100" t="str">
        <f t="shared" si="3"/>
        <v xml:space="preserve"> </v>
      </c>
      <c r="G193" s="114"/>
      <c r="H193" s="40"/>
      <c r="I193" s="1"/>
      <c r="J193" s="22"/>
      <c r="K193" s="115"/>
      <c r="L193" s="22"/>
      <c r="M193" s="100"/>
      <c r="N193" s="22" t="s">
        <v>163</v>
      </c>
      <c r="O193" s="22" t="s">
        <v>163</v>
      </c>
    </row>
    <row r="194" spans="1:15" ht="13.5" hidden="1" customHeight="1" x14ac:dyDescent="0.2">
      <c r="A194" s="19">
        <v>193</v>
      </c>
      <c r="B194" s="21"/>
      <c r="C194" s="114"/>
      <c r="D194" s="100" t="str">
        <f t="shared" si="1"/>
        <v xml:space="preserve"> </v>
      </c>
      <c r="E194" s="115"/>
      <c r="F194" s="100" t="str">
        <f t="shared" si="3"/>
        <v xml:space="preserve"> </v>
      </c>
      <c r="G194" s="114"/>
      <c r="H194" s="40"/>
      <c r="I194" s="1"/>
      <c r="J194" s="22"/>
      <c r="K194" s="115"/>
      <c r="L194" s="22"/>
      <c r="M194" s="100"/>
      <c r="N194" s="22" t="s">
        <v>163</v>
      </c>
      <c r="O194" s="22" t="s">
        <v>163</v>
      </c>
    </row>
    <row r="195" spans="1:15" ht="12.75" hidden="1" customHeight="1" x14ac:dyDescent="0.2">
      <c r="A195" s="19">
        <v>194</v>
      </c>
      <c r="B195" s="21"/>
      <c r="C195" s="114"/>
      <c r="D195" s="100" t="str">
        <f t="shared" si="1"/>
        <v xml:space="preserve"> </v>
      </c>
      <c r="E195" s="115"/>
      <c r="F195" s="100" t="str">
        <f t="shared" si="3"/>
        <v xml:space="preserve"> </v>
      </c>
      <c r="G195" s="114"/>
      <c r="H195" s="40"/>
      <c r="I195" s="1"/>
      <c r="J195" s="22"/>
      <c r="K195" s="115"/>
      <c r="L195" s="22"/>
      <c r="M195" s="100"/>
      <c r="N195" s="22" t="s">
        <v>163</v>
      </c>
      <c r="O195" s="22" t="s">
        <v>163</v>
      </c>
    </row>
    <row r="196" spans="1:15" ht="12.75" hidden="1" customHeight="1" x14ac:dyDescent="0.2">
      <c r="A196" s="19">
        <v>195</v>
      </c>
      <c r="B196" s="21"/>
      <c r="C196" s="114"/>
      <c r="D196" s="100" t="str">
        <f t="shared" si="1"/>
        <v xml:space="preserve"> </v>
      </c>
      <c r="E196" s="115"/>
      <c r="F196" s="100" t="str">
        <f t="shared" si="3"/>
        <v xml:space="preserve"> </v>
      </c>
      <c r="G196" s="114"/>
      <c r="H196" s="40"/>
      <c r="I196" s="1"/>
      <c r="J196" s="22"/>
      <c r="K196" s="115"/>
      <c r="L196" s="22"/>
      <c r="M196" s="1"/>
      <c r="N196" s="22" t="s">
        <v>163</v>
      </c>
      <c r="O196" s="22" t="s">
        <v>163</v>
      </c>
    </row>
    <row r="197" spans="1:15" ht="12.75" hidden="1" customHeight="1" x14ac:dyDescent="0.2">
      <c r="A197" s="19">
        <v>196</v>
      </c>
      <c r="B197" s="21"/>
      <c r="C197" s="114"/>
      <c r="D197" s="100" t="str">
        <f t="shared" si="1"/>
        <v xml:space="preserve"> </v>
      </c>
      <c r="E197" s="115"/>
      <c r="F197" s="100" t="str">
        <f t="shared" si="3"/>
        <v xml:space="preserve"> </v>
      </c>
      <c r="G197" s="114"/>
      <c r="H197" s="40"/>
      <c r="I197" s="1"/>
      <c r="J197" s="22"/>
      <c r="K197" s="115"/>
      <c r="L197" s="22"/>
      <c r="M197" s="1"/>
      <c r="N197" s="22" t="s">
        <v>163</v>
      </c>
      <c r="O197" s="22" t="s">
        <v>163</v>
      </c>
    </row>
    <row r="198" spans="1:15" ht="12.75" hidden="1" customHeight="1" x14ac:dyDescent="0.2">
      <c r="A198" s="19">
        <v>197</v>
      </c>
      <c r="B198" s="21"/>
      <c r="C198" s="114"/>
      <c r="D198" s="100" t="str">
        <f t="shared" si="1"/>
        <v xml:space="preserve"> </v>
      </c>
      <c r="E198" s="115"/>
      <c r="F198" s="100" t="str">
        <f t="shared" si="3"/>
        <v xml:space="preserve"> </v>
      </c>
      <c r="G198" s="114"/>
      <c r="H198" s="40"/>
      <c r="I198" s="1"/>
      <c r="J198" s="22"/>
      <c r="K198" s="115"/>
      <c r="L198" s="22"/>
      <c r="M198" s="1"/>
      <c r="N198" s="22" t="s">
        <v>163</v>
      </c>
      <c r="O198" s="22" t="s">
        <v>163</v>
      </c>
    </row>
    <row r="199" spans="1:15" ht="12.75" hidden="1" customHeight="1" x14ac:dyDescent="0.2">
      <c r="A199" s="19">
        <v>198</v>
      </c>
      <c r="B199" s="21"/>
      <c r="C199" s="114"/>
      <c r="D199" s="100" t="str">
        <f t="shared" si="1"/>
        <v xml:space="preserve"> </v>
      </c>
      <c r="E199" s="115"/>
      <c r="F199" s="100" t="str">
        <f t="shared" si="3"/>
        <v xml:space="preserve"> </v>
      </c>
      <c r="G199" s="114"/>
      <c r="H199" s="40"/>
      <c r="I199" s="1"/>
      <c r="J199" s="22"/>
      <c r="K199" s="115"/>
      <c r="L199" s="22"/>
      <c r="M199" s="1"/>
      <c r="N199" s="22" t="s">
        <v>163</v>
      </c>
      <c r="O199" s="22" t="s">
        <v>163</v>
      </c>
    </row>
    <row r="200" spans="1:15" ht="12.75" hidden="1" customHeight="1" x14ac:dyDescent="0.2">
      <c r="A200" s="19">
        <v>199</v>
      </c>
      <c r="B200" s="21"/>
      <c r="C200" s="114"/>
      <c r="D200" s="100" t="str">
        <f t="shared" si="1"/>
        <v xml:space="preserve"> </v>
      </c>
      <c r="E200" s="115"/>
      <c r="F200" s="100" t="str">
        <f t="shared" si="3"/>
        <v xml:space="preserve"> </v>
      </c>
      <c r="G200" s="114"/>
      <c r="H200" s="40"/>
      <c r="I200" s="1"/>
      <c r="J200" s="22"/>
      <c r="K200" s="115"/>
      <c r="L200" s="22"/>
      <c r="M200" s="1"/>
      <c r="N200" s="22" t="s">
        <v>163</v>
      </c>
      <c r="O200" s="22" t="s">
        <v>163</v>
      </c>
    </row>
    <row r="201" spans="1:15" ht="12.75" hidden="1" customHeight="1" x14ac:dyDescent="0.2">
      <c r="A201" s="19">
        <v>200</v>
      </c>
      <c r="B201" s="21"/>
      <c r="C201" s="114"/>
      <c r="D201" s="100" t="str">
        <f t="shared" si="1"/>
        <v xml:space="preserve"> </v>
      </c>
      <c r="E201" s="115"/>
      <c r="F201" s="100" t="str">
        <f t="shared" si="3"/>
        <v xml:space="preserve"> </v>
      </c>
      <c r="G201" s="114"/>
      <c r="H201" s="40"/>
      <c r="I201" s="1"/>
      <c r="J201" s="22"/>
      <c r="K201" s="115"/>
      <c r="L201" s="22"/>
      <c r="M201" s="1"/>
      <c r="N201" s="22" t="s">
        <v>163</v>
      </c>
      <c r="O201" s="22" t="s">
        <v>163</v>
      </c>
    </row>
    <row r="202" spans="1:15" ht="12.75" hidden="1" customHeight="1" x14ac:dyDescent="0.2">
      <c r="A202" s="19">
        <v>201</v>
      </c>
      <c r="B202" s="21"/>
      <c r="C202" s="114"/>
      <c r="D202" s="100" t="str">
        <f t="shared" si="1"/>
        <v xml:space="preserve"> </v>
      </c>
      <c r="E202" s="115"/>
      <c r="F202" s="100" t="str">
        <f t="shared" si="3"/>
        <v xml:space="preserve"> </v>
      </c>
      <c r="G202" s="114"/>
      <c r="H202" s="40"/>
      <c r="I202" s="1"/>
      <c r="J202" s="22"/>
      <c r="K202" s="115"/>
      <c r="L202" s="22"/>
      <c r="M202" s="1"/>
      <c r="N202" s="22"/>
      <c r="O202" s="22"/>
    </row>
    <row r="203" spans="1:15" ht="12" hidden="1" customHeight="1" x14ac:dyDescent="0.2">
      <c r="A203" s="19">
        <v>202</v>
      </c>
      <c r="B203" s="21"/>
      <c r="C203" s="114"/>
      <c r="D203" s="100" t="str">
        <f t="shared" si="1"/>
        <v xml:space="preserve"> </v>
      </c>
      <c r="E203" s="115"/>
      <c r="F203" s="100" t="str">
        <f t="shared" si="3"/>
        <v xml:space="preserve"> </v>
      </c>
      <c r="G203" s="114"/>
      <c r="H203" s="40"/>
      <c r="I203" s="1"/>
      <c r="J203" s="22"/>
      <c r="K203" s="115"/>
      <c r="L203" s="22"/>
      <c r="M203" s="1"/>
      <c r="N203" s="22"/>
      <c r="O203" s="22"/>
    </row>
    <row r="204" spans="1:15" ht="12.75" hidden="1" customHeight="1" x14ac:dyDescent="0.2">
      <c r="A204" s="19">
        <v>203</v>
      </c>
      <c r="B204" s="21"/>
      <c r="C204" s="114"/>
      <c r="D204" s="100" t="str">
        <f t="shared" si="1"/>
        <v xml:space="preserve"> </v>
      </c>
      <c r="E204" s="115"/>
      <c r="F204" s="100" t="str">
        <f t="shared" si="3"/>
        <v xml:space="preserve"> </v>
      </c>
      <c r="G204" s="114"/>
      <c r="H204" s="40"/>
      <c r="I204" s="1"/>
      <c r="J204" s="22"/>
      <c r="K204" s="115"/>
      <c r="L204" s="22"/>
      <c r="M204" s="100"/>
      <c r="N204" s="22"/>
      <c r="O204" s="22"/>
    </row>
    <row r="205" spans="1:15" ht="13.5" hidden="1" customHeight="1" x14ac:dyDescent="0.2">
      <c r="A205" s="19">
        <v>204</v>
      </c>
      <c r="B205" s="21"/>
      <c r="C205" s="114"/>
      <c r="D205" s="100" t="str">
        <f t="shared" si="1"/>
        <v xml:space="preserve"> </v>
      </c>
      <c r="E205" s="115"/>
      <c r="F205" s="100" t="str">
        <f t="shared" si="3"/>
        <v xml:space="preserve"> </v>
      </c>
      <c r="G205" s="114"/>
      <c r="H205" s="40"/>
      <c r="I205" s="1"/>
      <c r="J205" s="22"/>
      <c r="K205" s="115"/>
      <c r="L205" s="22"/>
      <c r="M205" s="100"/>
      <c r="N205" s="22"/>
      <c r="O205" s="22"/>
    </row>
    <row r="206" spans="1:15" ht="12.75" hidden="1" customHeight="1" x14ac:dyDescent="0.2">
      <c r="A206" s="19">
        <v>205</v>
      </c>
      <c r="B206" s="21"/>
      <c r="C206" s="114"/>
      <c r="D206" s="100" t="str">
        <f t="shared" si="1"/>
        <v xml:space="preserve"> </v>
      </c>
      <c r="E206" s="115"/>
      <c r="F206" s="100" t="str">
        <f t="shared" si="3"/>
        <v xml:space="preserve"> </v>
      </c>
      <c r="G206" s="114"/>
      <c r="H206" s="40"/>
      <c r="I206" s="1"/>
      <c r="J206" s="22"/>
      <c r="K206" s="115"/>
      <c r="L206" s="22"/>
      <c r="M206" s="1"/>
      <c r="N206" s="22"/>
      <c r="O206" s="22"/>
    </row>
    <row r="207" spans="1:15" ht="12.75" hidden="1" customHeight="1" x14ac:dyDescent="0.2">
      <c r="A207" s="19">
        <v>206</v>
      </c>
      <c r="B207" s="21"/>
      <c r="C207" s="114"/>
      <c r="D207" s="100" t="str">
        <f t="shared" si="1"/>
        <v xml:space="preserve"> </v>
      </c>
      <c r="E207" s="115"/>
      <c r="F207" s="100" t="str">
        <f t="shared" si="3"/>
        <v xml:space="preserve"> </v>
      </c>
      <c r="G207" s="114"/>
      <c r="H207" s="40"/>
      <c r="I207" s="116"/>
      <c r="J207" s="22"/>
      <c r="K207" s="115"/>
      <c r="L207" s="22"/>
      <c r="M207" s="1"/>
      <c r="N207" s="22"/>
      <c r="O207" s="22"/>
    </row>
    <row r="208" spans="1:15" ht="12.75" hidden="1" customHeight="1" x14ac:dyDescent="0.2">
      <c r="A208" s="19">
        <v>207</v>
      </c>
      <c r="B208" s="21"/>
      <c r="C208" s="114"/>
      <c r="D208" s="100" t="str">
        <f t="shared" si="1"/>
        <v xml:space="preserve"> </v>
      </c>
      <c r="E208" s="115"/>
      <c r="F208" s="100" t="str">
        <f t="shared" si="3"/>
        <v xml:space="preserve"> </v>
      </c>
      <c r="G208" s="114"/>
      <c r="H208" s="40"/>
      <c r="I208" s="116"/>
      <c r="J208" s="22"/>
      <c r="K208" s="115"/>
      <c r="L208" s="22"/>
      <c r="M208" s="1"/>
      <c r="N208" s="22"/>
      <c r="O208" s="22"/>
    </row>
    <row r="209" spans="1:15" ht="12.75" hidden="1" customHeight="1" x14ac:dyDescent="0.2">
      <c r="A209" s="19">
        <v>208</v>
      </c>
      <c r="B209" s="21"/>
      <c r="C209" s="114"/>
      <c r="D209" s="100" t="str">
        <f t="shared" si="1"/>
        <v xml:space="preserve"> </v>
      </c>
      <c r="E209" s="115"/>
      <c r="F209" s="100" t="str">
        <f t="shared" si="3"/>
        <v xml:space="preserve"> </v>
      </c>
      <c r="G209" s="114"/>
      <c r="H209" s="40"/>
      <c r="I209" s="116"/>
      <c r="J209" s="22"/>
      <c r="K209" s="115"/>
      <c r="L209" s="22"/>
      <c r="M209" s="1"/>
      <c r="N209" s="22"/>
      <c r="O209" s="22"/>
    </row>
    <row r="210" spans="1:15" ht="12.75" hidden="1" customHeight="1" x14ac:dyDescent="0.2">
      <c r="A210" s="19">
        <v>209</v>
      </c>
      <c r="B210" s="21"/>
      <c r="C210" s="114"/>
      <c r="D210" s="100" t="str">
        <f t="shared" si="1"/>
        <v xml:space="preserve"> </v>
      </c>
      <c r="E210" s="115"/>
      <c r="F210" s="100" t="str">
        <f t="shared" si="3"/>
        <v xml:space="preserve"> </v>
      </c>
      <c r="G210" s="114"/>
      <c r="H210" s="40"/>
      <c r="I210" s="116"/>
      <c r="J210" s="22"/>
      <c r="K210" s="115"/>
      <c r="L210" s="22"/>
      <c r="M210" s="1"/>
      <c r="N210" s="22"/>
      <c r="O210" s="22"/>
    </row>
    <row r="211" spans="1:15" ht="12.75" hidden="1" customHeight="1" x14ac:dyDescent="0.2">
      <c r="A211" s="19">
        <v>210</v>
      </c>
      <c r="B211" s="21"/>
      <c r="C211" s="114"/>
      <c r="D211" s="100" t="str">
        <f t="shared" si="1"/>
        <v xml:space="preserve"> </v>
      </c>
      <c r="E211" s="115"/>
      <c r="F211" s="100" t="str">
        <f t="shared" si="3"/>
        <v xml:space="preserve"> </v>
      </c>
      <c r="G211" s="114"/>
      <c r="H211" s="40"/>
      <c r="I211" s="116"/>
      <c r="J211" s="22"/>
      <c r="K211" s="115"/>
      <c r="L211" s="22"/>
      <c r="M211" s="1"/>
      <c r="N211" s="22"/>
      <c r="O211" s="22"/>
    </row>
    <row r="212" spans="1:15" ht="12.75" hidden="1" customHeight="1" x14ac:dyDescent="0.2">
      <c r="A212" s="19">
        <v>211</v>
      </c>
      <c r="B212" s="21"/>
      <c r="C212" s="114"/>
      <c r="D212" s="100" t="str">
        <f t="shared" si="1"/>
        <v xml:space="preserve"> </v>
      </c>
      <c r="E212" s="115"/>
      <c r="F212" s="100" t="str">
        <f t="shared" si="3"/>
        <v xml:space="preserve"> </v>
      </c>
      <c r="G212" s="114"/>
      <c r="H212" s="40"/>
      <c r="I212" s="116"/>
      <c r="J212" s="22"/>
      <c r="K212" s="115"/>
      <c r="L212" s="22"/>
      <c r="M212" s="1"/>
      <c r="N212" s="22"/>
      <c r="O212" s="22"/>
    </row>
    <row r="213" spans="1:15" ht="12.75" hidden="1" customHeight="1" x14ac:dyDescent="0.2">
      <c r="A213" s="19">
        <v>212</v>
      </c>
      <c r="B213" s="21"/>
      <c r="C213" s="114"/>
      <c r="D213" s="100" t="str">
        <f t="shared" si="1"/>
        <v xml:space="preserve"> </v>
      </c>
      <c r="E213" s="115"/>
      <c r="F213" s="100" t="str">
        <f t="shared" si="3"/>
        <v xml:space="preserve"> </v>
      </c>
      <c r="G213" s="114"/>
      <c r="H213" s="40"/>
      <c r="I213" s="116"/>
      <c r="J213" s="22"/>
      <c r="K213" s="115"/>
      <c r="L213" s="22"/>
      <c r="M213" s="1"/>
      <c r="N213" s="22"/>
      <c r="O213" s="22"/>
    </row>
    <row r="214" spans="1:15" ht="12.75" hidden="1" customHeight="1" x14ac:dyDescent="0.2">
      <c r="A214" s="19">
        <v>213</v>
      </c>
      <c r="B214" s="21"/>
      <c r="C214" s="114"/>
      <c r="D214" s="100" t="str">
        <f t="shared" si="1"/>
        <v xml:space="preserve"> </v>
      </c>
      <c r="E214" s="115"/>
      <c r="F214" s="100" t="str">
        <f t="shared" si="3"/>
        <v xml:space="preserve"> </v>
      </c>
      <c r="G214" s="114"/>
      <c r="H214" s="40"/>
      <c r="I214" s="116"/>
      <c r="J214" s="22"/>
      <c r="K214" s="115"/>
      <c r="L214" s="22"/>
      <c r="M214" s="100"/>
      <c r="N214" s="22"/>
      <c r="O214" s="22"/>
    </row>
    <row r="215" spans="1:15" ht="12.75" hidden="1" customHeight="1" x14ac:dyDescent="0.2">
      <c r="A215" s="19">
        <v>214</v>
      </c>
      <c r="B215" s="21"/>
      <c r="C215" s="114"/>
      <c r="D215" s="100" t="str">
        <f t="shared" si="1"/>
        <v xml:space="preserve"> </v>
      </c>
      <c r="E215" s="115"/>
      <c r="F215" s="100" t="str">
        <f t="shared" si="3"/>
        <v xml:space="preserve"> </v>
      </c>
      <c r="G215" s="114"/>
      <c r="H215" s="40"/>
      <c r="I215" s="116"/>
      <c r="J215" s="22"/>
      <c r="K215" s="115"/>
      <c r="L215" s="22"/>
      <c r="M215" s="1"/>
      <c r="N215" s="22"/>
      <c r="O215" s="22"/>
    </row>
    <row r="216" spans="1:15" ht="12.75" hidden="1" customHeight="1" x14ac:dyDescent="0.2">
      <c r="A216" s="19">
        <v>215</v>
      </c>
      <c r="B216" s="21"/>
      <c r="C216" s="114"/>
      <c r="D216" s="100" t="str">
        <f t="shared" si="1"/>
        <v xml:space="preserve"> </v>
      </c>
      <c r="E216" s="115"/>
      <c r="F216" s="100" t="str">
        <f t="shared" si="3"/>
        <v xml:space="preserve"> </v>
      </c>
      <c r="G216" s="114"/>
      <c r="H216" s="40"/>
      <c r="I216" s="116"/>
      <c r="J216" s="22"/>
      <c r="K216" s="115"/>
      <c r="L216" s="22"/>
      <c r="M216" s="100"/>
      <c r="N216" s="22"/>
      <c r="O216" s="22"/>
    </row>
    <row r="217" spans="1:15" ht="12.75" hidden="1" customHeight="1" x14ac:dyDescent="0.2">
      <c r="A217" s="19">
        <v>216</v>
      </c>
      <c r="B217" s="21"/>
      <c r="C217" s="114"/>
      <c r="D217" s="100" t="str">
        <f t="shared" si="1"/>
        <v xml:space="preserve"> </v>
      </c>
      <c r="E217" s="115"/>
      <c r="F217" s="100" t="str">
        <f t="shared" si="3"/>
        <v xml:space="preserve"> </v>
      </c>
      <c r="G217" s="114"/>
      <c r="H217" s="40"/>
      <c r="I217" s="116"/>
      <c r="J217" s="22"/>
      <c r="K217" s="115"/>
      <c r="L217" s="22"/>
      <c r="M217" s="1"/>
      <c r="N217" s="22"/>
      <c r="O217" s="22"/>
    </row>
    <row r="218" spans="1:15" ht="12.75" hidden="1" customHeight="1" x14ac:dyDescent="0.2">
      <c r="A218" s="19">
        <v>217</v>
      </c>
      <c r="B218" s="21"/>
      <c r="C218" s="114"/>
      <c r="D218" s="100" t="str">
        <f t="shared" si="1"/>
        <v xml:space="preserve"> </v>
      </c>
      <c r="E218" s="115"/>
      <c r="F218" s="100" t="str">
        <f t="shared" si="3"/>
        <v xml:space="preserve"> </v>
      </c>
      <c r="G218" s="114"/>
      <c r="H218" s="40"/>
      <c r="I218" s="116"/>
      <c r="J218" s="22"/>
      <c r="K218" s="115"/>
      <c r="L218" s="22"/>
      <c r="M218" s="1"/>
      <c r="N218" s="22"/>
      <c r="O218" s="22"/>
    </row>
    <row r="219" spans="1:15" ht="12.75" hidden="1" customHeight="1" x14ac:dyDescent="0.2">
      <c r="A219" s="19">
        <v>218</v>
      </c>
      <c r="B219" s="21"/>
      <c r="C219" s="114"/>
      <c r="D219" s="100" t="str">
        <f t="shared" si="1"/>
        <v xml:space="preserve"> </v>
      </c>
      <c r="E219" s="115"/>
      <c r="F219" s="100" t="str">
        <f t="shared" si="3"/>
        <v xml:space="preserve"> </v>
      </c>
      <c r="G219" s="114"/>
      <c r="H219" s="40"/>
      <c r="I219" s="116"/>
      <c r="J219" s="22"/>
      <c r="K219" s="115"/>
      <c r="L219" s="22"/>
      <c r="M219" s="1"/>
      <c r="N219" s="22"/>
      <c r="O219" s="22"/>
    </row>
    <row r="220" spans="1:15" ht="12.75" hidden="1" customHeight="1" x14ac:dyDescent="0.2">
      <c r="A220" s="19">
        <v>219</v>
      </c>
      <c r="B220" s="21"/>
      <c r="C220" s="114"/>
      <c r="D220" s="100" t="str">
        <f t="shared" si="1"/>
        <v xml:space="preserve"> </v>
      </c>
      <c r="E220" s="115"/>
      <c r="F220" s="100" t="str">
        <f t="shared" si="3"/>
        <v xml:space="preserve"> </v>
      </c>
      <c r="G220" s="114"/>
      <c r="H220" s="40"/>
      <c r="I220" s="116"/>
      <c r="J220" s="22"/>
      <c r="K220" s="115"/>
      <c r="L220" s="22"/>
      <c r="M220" s="100"/>
      <c r="N220" s="22"/>
      <c r="O220" s="22"/>
    </row>
    <row r="221" spans="1:15" ht="12.75" hidden="1" customHeight="1" x14ac:dyDescent="0.2">
      <c r="A221" s="19">
        <v>220</v>
      </c>
      <c r="B221" s="21"/>
      <c r="C221" s="114"/>
      <c r="D221" s="100" t="str">
        <f t="shared" si="1"/>
        <v xml:space="preserve"> </v>
      </c>
      <c r="E221" s="115"/>
      <c r="F221" s="100" t="str">
        <f t="shared" si="3"/>
        <v xml:space="preserve"> </v>
      </c>
      <c r="G221" s="114"/>
      <c r="H221" s="40"/>
      <c r="I221" s="116"/>
      <c r="J221" s="22"/>
      <c r="K221" s="115"/>
      <c r="L221" s="22"/>
      <c r="M221" s="100"/>
      <c r="N221" s="22"/>
      <c r="O221" s="22"/>
    </row>
    <row r="222" spans="1:15" ht="12.75" hidden="1" customHeight="1" x14ac:dyDescent="0.2">
      <c r="A222" s="19">
        <v>221</v>
      </c>
      <c r="B222" s="21"/>
      <c r="C222" s="114"/>
      <c r="D222" s="100" t="str">
        <f t="shared" si="1"/>
        <v xml:space="preserve"> </v>
      </c>
      <c r="E222" s="115"/>
      <c r="F222" s="100" t="str">
        <f t="shared" si="3"/>
        <v xml:space="preserve"> </v>
      </c>
      <c r="G222" s="114"/>
      <c r="H222" s="40"/>
      <c r="I222" s="116"/>
      <c r="J222" s="22"/>
      <c r="K222" s="115"/>
      <c r="L222" s="22"/>
      <c r="M222" s="1"/>
      <c r="N222" s="22"/>
      <c r="O222" s="22"/>
    </row>
    <row r="223" spans="1:15" ht="12.75" hidden="1" customHeight="1" x14ac:dyDescent="0.2">
      <c r="A223" s="19">
        <v>222</v>
      </c>
      <c r="B223" s="21"/>
      <c r="C223" s="114"/>
      <c r="D223" s="100" t="str">
        <f t="shared" si="1"/>
        <v xml:space="preserve"> </v>
      </c>
      <c r="E223" s="115"/>
      <c r="F223" s="100" t="str">
        <f t="shared" si="3"/>
        <v xml:space="preserve"> </v>
      </c>
      <c r="G223" s="114"/>
      <c r="H223" s="40"/>
      <c r="I223" s="116"/>
      <c r="J223" s="22"/>
      <c r="K223" s="115"/>
      <c r="L223" s="22"/>
      <c r="M223" s="1"/>
      <c r="N223" s="22"/>
      <c r="O223" s="22"/>
    </row>
    <row r="224" spans="1:15" ht="12.75" hidden="1" customHeight="1" x14ac:dyDescent="0.2">
      <c r="A224" s="19">
        <v>223</v>
      </c>
      <c r="B224" s="21"/>
      <c r="C224" s="114"/>
      <c r="D224" s="100" t="str">
        <f t="shared" si="1"/>
        <v xml:space="preserve"> </v>
      </c>
      <c r="E224" s="115"/>
      <c r="F224" s="100" t="str">
        <f t="shared" si="3"/>
        <v xml:space="preserve"> </v>
      </c>
      <c r="G224" s="114"/>
      <c r="H224" s="40"/>
      <c r="I224" s="116"/>
      <c r="J224" s="22"/>
      <c r="K224" s="115"/>
      <c r="L224" s="22"/>
      <c r="M224" s="1"/>
      <c r="N224" s="22"/>
      <c r="O224" s="22"/>
    </row>
    <row r="225" spans="1:15" ht="12.75" hidden="1" customHeight="1" x14ac:dyDescent="0.2">
      <c r="A225" s="19">
        <v>224</v>
      </c>
      <c r="B225" s="21"/>
      <c r="C225" s="114"/>
      <c r="D225" s="100" t="str">
        <f t="shared" si="1"/>
        <v xml:space="preserve"> </v>
      </c>
      <c r="E225" s="115"/>
      <c r="F225" s="100" t="str">
        <f t="shared" si="3"/>
        <v xml:space="preserve"> </v>
      </c>
      <c r="G225" s="114"/>
      <c r="H225" s="40"/>
      <c r="I225" s="116"/>
      <c r="J225" s="22"/>
      <c r="K225" s="115"/>
      <c r="L225" s="22"/>
      <c r="M225" s="1"/>
      <c r="N225" s="22"/>
      <c r="O225" s="22"/>
    </row>
    <row r="226" spans="1:15" ht="12.75" hidden="1" customHeight="1" x14ac:dyDescent="0.2">
      <c r="A226" s="19">
        <v>225</v>
      </c>
      <c r="B226" s="21"/>
      <c r="C226" s="114"/>
      <c r="D226" s="100" t="str">
        <f t="shared" si="1"/>
        <v xml:space="preserve"> </v>
      </c>
      <c r="E226" s="115"/>
      <c r="F226" s="100" t="str">
        <f t="shared" si="3"/>
        <v xml:space="preserve"> </v>
      </c>
      <c r="G226" s="114"/>
      <c r="H226" s="40"/>
      <c r="I226" s="116"/>
      <c r="J226" s="22"/>
      <c r="K226" s="115"/>
      <c r="L226" s="22"/>
      <c r="M226" s="1"/>
      <c r="N226" s="22"/>
      <c r="O226" s="22"/>
    </row>
    <row r="227" spans="1:15" ht="12.75" hidden="1" customHeight="1" x14ac:dyDescent="0.2">
      <c r="A227" s="19">
        <v>226</v>
      </c>
      <c r="B227" s="21"/>
      <c r="C227" s="114"/>
      <c r="D227" s="100" t="str">
        <f t="shared" si="1"/>
        <v xml:space="preserve"> </v>
      </c>
      <c r="E227" s="115"/>
      <c r="F227" s="100" t="str">
        <f t="shared" si="3"/>
        <v xml:space="preserve"> </v>
      </c>
      <c r="G227" s="114"/>
      <c r="H227" s="40"/>
      <c r="I227" s="116"/>
      <c r="J227" s="22"/>
      <c r="K227" s="115"/>
      <c r="L227" s="22"/>
      <c r="M227" s="1"/>
      <c r="N227" s="22"/>
      <c r="O227" s="22"/>
    </row>
    <row r="228" spans="1:15" ht="12.75" hidden="1" customHeight="1" x14ac:dyDescent="0.2">
      <c r="A228" s="19">
        <v>227</v>
      </c>
      <c r="B228" s="21"/>
      <c r="C228" s="114"/>
      <c r="D228" s="100" t="str">
        <f t="shared" si="1"/>
        <v xml:space="preserve"> </v>
      </c>
      <c r="E228" s="115"/>
      <c r="F228" s="100" t="str">
        <f t="shared" si="3"/>
        <v xml:space="preserve"> </v>
      </c>
      <c r="G228" s="114"/>
      <c r="H228" s="40"/>
      <c r="I228" s="116"/>
      <c r="J228" s="22"/>
      <c r="K228" s="115"/>
      <c r="L228" s="22"/>
      <c r="M228" s="1"/>
      <c r="N228" s="22"/>
      <c r="O228" s="22"/>
    </row>
    <row r="229" spans="1:15" ht="12.75" hidden="1" customHeight="1" x14ac:dyDescent="0.2">
      <c r="A229" s="19">
        <v>228</v>
      </c>
      <c r="B229" s="21"/>
      <c r="C229" s="114"/>
      <c r="D229" s="100" t="str">
        <f t="shared" si="1"/>
        <v xml:space="preserve"> </v>
      </c>
      <c r="E229" s="115"/>
      <c r="F229" s="100" t="str">
        <f t="shared" si="3"/>
        <v xml:space="preserve"> </v>
      </c>
      <c r="G229" s="114"/>
      <c r="H229" s="40"/>
      <c r="I229" s="116"/>
      <c r="J229" s="22"/>
      <c r="K229" s="115"/>
      <c r="L229" s="22"/>
      <c r="M229" s="1"/>
      <c r="N229" s="22"/>
      <c r="O229" s="22"/>
    </row>
    <row r="230" spans="1:15" ht="12.75" hidden="1" customHeight="1" x14ac:dyDescent="0.2">
      <c r="A230" s="19">
        <v>229</v>
      </c>
      <c r="B230" s="21"/>
      <c r="C230" s="114"/>
      <c r="D230" s="100" t="str">
        <f t="shared" si="1"/>
        <v xml:space="preserve"> </v>
      </c>
      <c r="E230" s="115"/>
      <c r="F230" s="100" t="str">
        <f t="shared" si="3"/>
        <v xml:space="preserve"> </v>
      </c>
      <c r="G230" s="114"/>
      <c r="H230" s="40"/>
      <c r="I230" s="116"/>
      <c r="J230" s="22"/>
      <c r="K230" s="115"/>
      <c r="L230" s="22"/>
      <c r="M230" s="1"/>
      <c r="N230" s="22"/>
      <c r="O230" s="22"/>
    </row>
    <row r="231" spans="1:15" ht="12.75" hidden="1" customHeight="1" x14ac:dyDescent="0.2">
      <c r="A231" s="19">
        <v>230</v>
      </c>
      <c r="B231" s="21"/>
      <c r="C231" s="114"/>
      <c r="D231" s="100" t="str">
        <f t="shared" si="1"/>
        <v xml:space="preserve"> </v>
      </c>
      <c r="E231" s="115"/>
      <c r="F231" s="100" t="str">
        <f t="shared" si="3"/>
        <v xml:space="preserve"> </v>
      </c>
      <c r="G231" s="114"/>
      <c r="H231" s="40"/>
      <c r="I231" s="116"/>
      <c r="J231" s="22"/>
      <c r="K231" s="115"/>
      <c r="L231" s="22"/>
      <c r="M231" s="1"/>
      <c r="N231" s="22"/>
      <c r="O231" s="22"/>
    </row>
    <row r="232" spans="1:15" ht="12.75" hidden="1" customHeight="1" x14ac:dyDescent="0.2">
      <c r="A232" s="19">
        <v>231</v>
      </c>
      <c r="B232" s="21"/>
      <c r="C232" s="114"/>
      <c r="D232" s="100" t="str">
        <f t="shared" si="1"/>
        <v xml:space="preserve"> </v>
      </c>
      <c r="E232" s="115"/>
      <c r="F232" s="100" t="str">
        <f t="shared" si="3"/>
        <v xml:space="preserve"> </v>
      </c>
      <c r="G232" s="114"/>
      <c r="H232" s="40"/>
      <c r="I232" s="116"/>
      <c r="J232" s="22"/>
      <c r="K232" s="115"/>
      <c r="L232" s="22"/>
      <c r="M232" s="1"/>
      <c r="N232" s="22"/>
      <c r="O232" s="22"/>
    </row>
    <row r="233" spans="1:15" ht="12.75" hidden="1" customHeight="1" x14ac:dyDescent="0.2">
      <c r="A233" s="19">
        <v>232</v>
      </c>
      <c r="B233" s="21"/>
      <c r="C233" s="114"/>
      <c r="D233" s="100" t="str">
        <f t="shared" si="1"/>
        <v xml:space="preserve"> </v>
      </c>
      <c r="E233" s="115"/>
      <c r="F233" s="100" t="str">
        <f t="shared" si="3"/>
        <v xml:space="preserve"> </v>
      </c>
      <c r="G233" s="114"/>
      <c r="H233" s="40"/>
      <c r="I233" s="116"/>
      <c r="J233" s="22"/>
      <c r="K233" s="115"/>
      <c r="L233" s="22"/>
      <c r="M233" s="1"/>
      <c r="N233" s="22"/>
      <c r="O233" s="22"/>
    </row>
    <row r="234" spans="1:15" ht="12.75" hidden="1" customHeight="1" x14ac:dyDescent="0.2">
      <c r="A234" s="19">
        <v>233</v>
      </c>
      <c r="B234" s="21"/>
      <c r="C234" s="114"/>
      <c r="D234" s="100" t="str">
        <f t="shared" si="1"/>
        <v xml:space="preserve"> </v>
      </c>
      <c r="E234" s="115"/>
      <c r="F234" s="100" t="str">
        <f t="shared" si="3"/>
        <v xml:space="preserve"> </v>
      </c>
      <c r="G234" s="114"/>
      <c r="H234" s="40"/>
      <c r="I234" s="116"/>
      <c r="J234" s="22"/>
      <c r="K234" s="115"/>
      <c r="L234" s="22"/>
      <c r="M234" s="1"/>
      <c r="N234" s="22"/>
      <c r="O234" s="22"/>
    </row>
    <row r="235" spans="1:15" ht="12.75" hidden="1" customHeight="1" x14ac:dyDescent="0.2">
      <c r="A235" s="19">
        <v>234</v>
      </c>
      <c r="B235" s="21"/>
      <c r="C235" s="114"/>
      <c r="D235" s="100" t="str">
        <f t="shared" si="1"/>
        <v xml:space="preserve"> </v>
      </c>
      <c r="E235" s="115"/>
      <c r="F235" s="100" t="str">
        <f t="shared" si="3"/>
        <v xml:space="preserve"> </v>
      </c>
      <c r="G235" s="114"/>
      <c r="H235" s="40"/>
      <c r="I235" s="116"/>
      <c r="J235" s="22"/>
      <c r="K235" s="115"/>
      <c r="L235" s="22"/>
      <c r="M235" s="1"/>
      <c r="N235" s="22"/>
      <c r="O235" s="22"/>
    </row>
    <row r="236" spans="1:15" ht="12.75" hidden="1" customHeight="1" x14ac:dyDescent="0.2">
      <c r="A236" s="19">
        <v>235</v>
      </c>
      <c r="B236" s="21"/>
      <c r="C236" s="114"/>
      <c r="D236" s="100" t="str">
        <f t="shared" si="1"/>
        <v xml:space="preserve"> </v>
      </c>
      <c r="E236" s="115"/>
      <c r="F236" s="100" t="str">
        <f t="shared" si="3"/>
        <v xml:space="preserve"> </v>
      </c>
      <c r="G236" s="114"/>
      <c r="H236" s="40"/>
      <c r="I236" s="116"/>
      <c r="J236" s="22"/>
      <c r="K236" s="115"/>
      <c r="L236" s="22"/>
      <c r="M236" s="1"/>
      <c r="N236" s="22"/>
      <c r="O236" s="22"/>
    </row>
    <row r="237" spans="1:15" ht="12.75" hidden="1" customHeight="1" x14ac:dyDescent="0.2">
      <c r="A237" s="19">
        <v>236</v>
      </c>
      <c r="B237" s="21"/>
      <c r="C237" s="114"/>
      <c r="D237" s="100" t="str">
        <f t="shared" si="1"/>
        <v xml:space="preserve"> </v>
      </c>
      <c r="E237" s="115"/>
      <c r="F237" s="100" t="str">
        <f t="shared" si="3"/>
        <v xml:space="preserve"> </v>
      </c>
      <c r="G237" s="21"/>
      <c r="H237" s="40"/>
      <c r="I237" s="116"/>
      <c r="J237" s="22"/>
      <c r="K237" s="115"/>
      <c r="L237" s="22"/>
      <c r="M237" s="1"/>
      <c r="N237" s="22"/>
      <c r="O237" s="22"/>
    </row>
    <row r="238" spans="1:15" ht="12.75" hidden="1" customHeight="1" x14ac:dyDescent="0.2">
      <c r="A238" s="19">
        <v>237</v>
      </c>
      <c r="B238" s="21"/>
      <c r="C238" s="114"/>
      <c r="D238" s="100" t="str">
        <f t="shared" si="1"/>
        <v xml:space="preserve"> </v>
      </c>
      <c r="E238" s="115"/>
      <c r="F238" s="100" t="str">
        <f t="shared" si="3"/>
        <v xml:space="preserve"> </v>
      </c>
      <c r="G238" s="21"/>
      <c r="H238" s="40"/>
      <c r="I238" s="116"/>
      <c r="J238" s="22"/>
      <c r="K238" s="115"/>
      <c r="L238" s="22"/>
      <c r="M238" s="1"/>
      <c r="N238" s="22"/>
      <c r="O238" s="22"/>
    </row>
    <row r="239" spans="1:15" ht="12.75" hidden="1" customHeight="1" x14ac:dyDescent="0.2">
      <c r="A239" s="19">
        <v>238</v>
      </c>
      <c r="B239" s="21"/>
      <c r="C239" s="114"/>
      <c r="D239" s="100" t="str">
        <f t="shared" si="1"/>
        <v xml:space="preserve"> </v>
      </c>
      <c r="E239" s="115"/>
      <c r="F239" s="100" t="str">
        <f t="shared" si="3"/>
        <v xml:space="preserve"> </v>
      </c>
      <c r="G239" s="21"/>
      <c r="H239" s="40"/>
      <c r="I239" s="116"/>
      <c r="J239" s="22"/>
      <c r="K239" s="115"/>
      <c r="L239" s="22"/>
      <c r="M239" s="1"/>
      <c r="N239" s="22"/>
      <c r="O239" s="22"/>
    </row>
    <row r="240" spans="1:15" ht="12.75" hidden="1" customHeight="1" x14ac:dyDescent="0.2">
      <c r="A240" s="19">
        <v>239</v>
      </c>
      <c r="B240" s="21"/>
      <c r="C240" s="114"/>
      <c r="D240" s="100" t="str">
        <f t="shared" si="1"/>
        <v xml:space="preserve"> </v>
      </c>
      <c r="E240" s="115"/>
      <c r="F240" s="100" t="str">
        <f t="shared" si="3"/>
        <v xml:space="preserve"> </v>
      </c>
      <c r="G240" s="21"/>
      <c r="H240" s="40"/>
      <c r="I240" s="116"/>
      <c r="J240" s="22"/>
      <c r="K240" s="115"/>
      <c r="L240" s="22"/>
      <c r="M240" s="1"/>
      <c r="N240" s="22"/>
      <c r="O240" s="22"/>
    </row>
    <row r="241" spans="1:15" ht="12.75" hidden="1" customHeight="1" x14ac:dyDescent="0.2">
      <c r="A241" s="19">
        <v>240</v>
      </c>
      <c r="B241" s="21"/>
      <c r="C241" s="114"/>
      <c r="D241" s="100" t="str">
        <f t="shared" si="1"/>
        <v xml:space="preserve"> </v>
      </c>
      <c r="E241" s="115"/>
      <c r="F241" s="100" t="str">
        <f t="shared" si="3"/>
        <v xml:space="preserve"> </v>
      </c>
      <c r="G241" s="21"/>
      <c r="H241" s="40"/>
      <c r="I241" s="116"/>
      <c r="J241" s="22"/>
      <c r="K241" s="115"/>
      <c r="L241" s="22"/>
      <c r="M241" s="1"/>
      <c r="N241" s="22"/>
      <c r="O241" s="22"/>
    </row>
    <row r="242" spans="1:15" ht="12.75" hidden="1" customHeight="1" x14ac:dyDescent="0.2">
      <c r="A242" s="19">
        <v>241</v>
      </c>
      <c r="B242" s="21"/>
      <c r="C242" s="114"/>
      <c r="D242" s="100" t="str">
        <f t="shared" si="1"/>
        <v xml:space="preserve"> </v>
      </c>
      <c r="E242" s="115"/>
      <c r="F242" s="100" t="str">
        <f t="shared" si="3"/>
        <v xml:space="preserve"> </v>
      </c>
      <c r="G242" s="21"/>
      <c r="H242" s="40"/>
      <c r="I242" s="116"/>
      <c r="J242" s="22"/>
      <c r="K242" s="115"/>
      <c r="L242" s="22"/>
      <c r="M242" s="1"/>
      <c r="N242" s="22"/>
      <c r="O242" s="22"/>
    </row>
    <row r="243" spans="1:15" ht="12.75" hidden="1" customHeight="1" x14ac:dyDescent="0.2">
      <c r="A243" s="19">
        <v>242</v>
      </c>
      <c r="B243" s="21"/>
      <c r="C243" s="114"/>
      <c r="D243" s="100" t="str">
        <f t="shared" si="1"/>
        <v xml:space="preserve"> </v>
      </c>
      <c r="E243" s="115"/>
      <c r="F243" s="100" t="str">
        <f t="shared" si="3"/>
        <v xml:space="preserve"> </v>
      </c>
      <c r="G243" s="21"/>
      <c r="H243" s="40"/>
      <c r="I243" s="116"/>
      <c r="J243" s="22"/>
      <c r="K243" s="115"/>
      <c r="L243" s="22"/>
      <c r="M243" s="1"/>
      <c r="N243" s="22"/>
      <c r="O243" s="22"/>
    </row>
    <row r="244" spans="1:15" ht="12.75" hidden="1" customHeight="1" x14ac:dyDescent="0.2">
      <c r="A244" s="19">
        <v>243</v>
      </c>
      <c r="B244" s="21"/>
      <c r="C244" s="114"/>
      <c r="D244" s="100" t="str">
        <f t="shared" si="1"/>
        <v xml:space="preserve"> </v>
      </c>
      <c r="E244" s="115"/>
      <c r="F244" s="100" t="str">
        <f t="shared" si="3"/>
        <v xml:space="preserve"> </v>
      </c>
      <c r="G244" s="21"/>
      <c r="H244" s="40"/>
      <c r="I244" s="116"/>
      <c r="J244" s="22"/>
      <c r="K244" s="115"/>
      <c r="L244" s="22"/>
      <c r="M244" s="1"/>
      <c r="N244" s="22"/>
      <c r="O244" s="22"/>
    </row>
    <row r="245" spans="1:15" ht="12.75" hidden="1" customHeight="1" x14ac:dyDescent="0.2">
      <c r="A245" s="19">
        <v>244</v>
      </c>
      <c r="B245" s="21"/>
      <c r="C245" s="114"/>
      <c r="D245" s="100" t="str">
        <f t="shared" si="1"/>
        <v xml:space="preserve"> </v>
      </c>
      <c r="E245" s="115"/>
      <c r="F245" s="100" t="str">
        <f t="shared" si="3"/>
        <v xml:space="preserve"> </v>
      </c>
      <c r="G245" s="21"/>
      <c r="H245" s="40"/>
      <c r="I245" s="116"/>
      <c r="J245" s="22"/>
      <c r="K245" s="115"/>
      <c r="L245" s="22"/>
      <c r="M245" s="1"/>
      <c r="N245" s="22"/>
      <c r="O245" s="22"/>
    </row>
    <row r="246" spans="1:15" ht="12.75" hidden="1" customHeight="1" x14ac:dyDescent="0.2">
      <c r="A246" s="19">
        <v>245</v>
      </c>
      <c r="B246" s="21"/>
      <c r="C246" s="114"/>
      <c r="D246" s="100" t="str">
        <f t="shared" si="1"/>
        <v xml:space="preserve"> </v>
      </c>
      <c r="E246" s="115"/>
      <c r="F246" s="100" t="str">
        <f t="shared" si="3"/>
        <v xml:space="preserve"> </v>
      </c>
      <c r="G246" s="21"/>
      <c r="H246" s="40"/>
      <c r="I246" s="116"/>
      <c r="J246" s="22"/>
      <c r="K246" s="115"/>
      <c r="L246" s="22"/>
      <c r="M246" s="1"/>
      <c r="N246" s="22"/>
      <c r="O246" s="22"/>
    </row>
    <row r="247" spans="1:15" ht="12.75" hidden="1" customHeight="1" x14ac:dyDescent="0.2">
      <c r="A247" s="19">
        <v>246</v>
      </c>
      <c r="B247" s="21"/>
      <c r="C247" s="114"/>
      <c r="D247" s="100" t="str">
        <f t="shared" si="1"/>
        <v xml:space="preserve"> </v>
      </c>
      <c r="E247" s="115"/>
      <c r="F247" s="100" t="str">
        <f t="shared" si="3"/>
        <v xml:space="preserve"> </v>
      </c>
      <c r="G247" s="21"/>
      <c r="H247" s="40"/>
      <c r="I247" s="116"/>
      <c r="J247" s="22"/>
      <c r="K247" s="115"/>
      <c r="L247" s="22"/>
      <c r="M247" s="1"/>
      <c r="N247" s="22"/>
      <c r="O247" s="22"/>
    </row>
    <row r="248" spans="1:15" ht="12.75" hidden="1" customHeight="1" x14ac:dyDescent="0.2">
      <c r="A248" s="19">
        <v>247</v>
      </c>
      <c r="B248" s="21"/>
      <c r="C248" s="40"/>
      <c r="D248" s="100" t="str">
        <f t="shared" si="1"/>
        <v xml:space="preserve"> </v>
      </c>
      <c r="E248" s="87"/>
      <c r="F248" s="100" t="str">
        <f t="shared" si="3"/>
        <v xml:space="preserve"> </v>
      </c>
      <c r="G248" s="21"/>
      <c r="H248" s="40"/>
      <c r="I248" s="116"/>
      <c r="J248" s="22"/>
      <c r="K248" s="69"/>
      <c r="L248" s="22"/>
      <c r="M248" s="1"/>
      <c r="N248" s="22"/>
      <c r="O248" s="22"/>
    </row>
    <row r="249" spans="1:15" ht="12.75" hidden="1" customHeight="1" x14ac:dyDescent="0.2">
      <c r="A249" s="19">
        <v>248</v>
      </c>
      <c r="B249" s="21"/>
      <c r="C249" s="40"/>
      <c r="D249" s="100" t="str">
        <f t="shared" si="1"/>
        <v xml:space="preserve"> </v>
      </c>
      <c r="E249" s="87"/>
      <c r="F249" s="100" t="str">
        <f t="shared" si="3"/>
        <v xml:space="preserve"> </v>
      </c>
      <c r="G249" s="21"/>
      <c r="H249" s="40"/>
      <c r="I249" s="116"/>
      <c r="J249" s="22"/>
      <c r="K249" s="69"/>
      <c r="L249" s="22"/>
      <c r="M249" s="1"/>
      <c r="N249" s="22"/>
      <c r="O249" s="22"/>
    </row>
    <row r="250" spans="1:15" ht="12.75" hidden="1" customHeight="1" x14ac:dyDescent="0.2">
      <c r="A250" s="19">
        <v>249</v>
      </c>
      <c r="B250" s="21"/>
      <c r="C250" s="40"/>
      <c r="D250" s="100" t="str">
        <f t="shared" si="1"/>
        <v xml:space="preserve"> </v>
      </c>
      <c r="E250" s="87"/>
      <c r="F250" s="100" t="str">
        <f t="shared" si="3"/>
        <v xml:space="preserve"> </v>
      </c>
      <c r="G250" s="21"/>
      <c r="H250" s="40"/>
      <c r="I250" s="116"/>
      <c r="J250" s="22"/>
      <c r="K250" s="69"/>
      <c r="L250" s="22"/>
      <c r="M250" s="1"/>
      <c r="N250" s="22"/>
      <c r="O250" s="22"/>
    </row>
    <row r="251" spans="1:15" ht="12.75" hidden="1" customHeight="1" x14ac:dyDescent="0.2">
      <c r="A251" s="19">
        <v>250</v>
      </c>
      <c r="B251" s="21"/>
      <c r="C251" s="40"/>
      <c r="D251" s="100" t="str">
        <f t="shared" si="1"/>
        <v xml:space="preserve"> </v>
      </c>
      <c r="E251" s="87"/>
      <c r="F251" s="100" t="str">
        <f t="shared" si="3"/>
        <v xml:space="preserve"> </v>
      </c>
      <c r="G251" s="21"/>
      <c r="H251" s="40"/>
      <c r="I251" s="116"/>
      <c r="J251" s="22"/>
      <c r="K251" s="69"/>
      <c r="L251" s="22"/>
      <c r="M251" s="1"/>
      <c r="N251" s="22"/>
      <c r="O251" s="22"/>
    </row>
    <row r="252" spans="1:15" ht="12.75" hidden="1" customHeight="1" x14ac:dyDescent="0.2">
      <c r="A252" s="19">
        <v>251</v>
      </c>
      <c r="B252" s="21"/>
      <c r="C252" s="40"/>
      <c r="D252" s="100" t="str">
        <f t="shared" si="1"/>
        <v xml:space="preserve"> </v>
      </c>
      <c r="E252" s="87"/>
      <c r="F252" s="100" t="str">
        <f t="shared" si="3"/>
        <v xml:space="preserve"> </v>
      </c>
      <c r="G252" s="21"/>
      <c r="H252" s="40"/>
      <c r="I252" s="116"/>
      <c r="J252" s="22"/>
      <c r="K252" s="69"/>
      <c r="L252" s="22"/>
      <c r="M252" s="1"/>
      <c r="N252" s="22"/>
      <c r="O252" s="22"/>
    </row>
    <row r="253" spans="1:15" ht="12.75" hidden="1" customHeight="1" x14ac:dyDescent="0.2">
      <c r="A253" s="19">
        <v>252</v>
      </c>
      <c r="B253" s="21"/>
      <c r="C253" s="40"/>
      <c r="D253" s="100" t="str">
        <f t="shared" si="1"/>
        <v xml:space="preserve"> </v>
      </c>
      <c r="E253" s="87"/>
      <c r="F253" s="100" t="str">
        <f t="shared" si="3"/>
        <v xml:space="preserve"> </v>
      </c>
      <c r="G253" s="21"/>
      <c r="H253" s="40"/>
      <c r="I253" s="116"/>
      <c r="J253" s="22"/>
      <c r="K253" s="69"/>
      <c r="L253" s="22"/>
      <c r="M253" s="1"/>
      <c r="N253" s="22"/>
      <c r="O253" s="22"/>
    </row>
    <row r="254" spans="1:15" ht="12.75" hidden="1" customHeight="1" x14ac:dyDescent="0.2">
      <c r="A254" s="19">
        <v>253</v>
      </c>
      <c r="B254" s="21"/>
      <c r="C254" s="40"/>
      <c r="D254" s="100" t="str">
        <f t="shared" si="1"/>
        <v xml:space="preserve"> </v>
      </c>
      <c r="E254" s="87"/>
      <c r="F254" s="100" t="str">
        <f t="shared" si="3"/>
        <v xml:space="preserve"> </v>
      </c>
      <c r="G254" s="21"/>
      <c r="H254" s="40"/>
      <c r="I254" s="116"/>
      <c r="J254" s="22"/>
      <c r="K254" s="69"/>
      <c r="L254" s="22"/>
      <c r="M254" s="1"/>
      <c r="N254" s="22"/>
      <c r="O254" s="22"/>
    </row>
    <row r="255" spans="1:15" ht="12.75" hidden="1" customHeight="1" x14ac:dyDescent="0.2">
      <c r="A255" s="19">
        <v>254</v>
      </c>
      <c r="B255" s="21"/>
      <c r="C255" s="40"/>
      <c r="D255" s="100" t="str">
        <f t="shared" si="1"/>
        <v xml:space="preserve"> </v>
      </c>
      <c r="E255" s="87"/>
      <c r="F255" s="100" t="str">
        <f t="shared" si="3"/>
        <v xml:space="preserve"> </v>
      </c>
      <c r="G255" s="21"/>
      <c r="H255" s="40"/>
      <c r="I255" s="116"/>
      <c r="J255" s="22"/>
      <c r="K255" s="69"/>
      <c r="L255" s="22"/>
      <c r="M255" s="1"/>
      <c r="N255" s="22"/>
      <c r="O255" s="22"/>
    </row>
    <row r="256" spans="1:15" ht="12.75" hidden="1" customHeight="1" x14ac:dyDescent="0.2">
      <c r="A256" s="19">
        <v>255</v>
      </c>
      <c r="B256" s="21"/>
      <c r="C256" s="40"/>
      <c r="D256" s="100" t="str">
        <f t="shared" si="1"/>
        <v xml:space="preserve"> </v>
      </c>
      <c r="E256" s="87"/>
      <c r="F256" s="100" t="str">
        <f t="shared" si="3"/>
        <v xml:space="preserve"> </v>
      </c>
      <c r="G256" s="21"/>
      <c r="H256" s="40"/>
      <c r="I256" s="116"/>
      <c r="J256" s="22"/>
      <c r="K256" s="69"/>
      <c r="L256" s="22"/>
      <c r="M256" s="1"/>
      <c r="N256" s="22"/>
      <c r="O256" s="22"/>
    </row>
    <row r="257" spans="1:15" ht="12.75" hidden="1" customHeight="1" x14ac:dyDescent="0.2">
      <c r="A257" s="19"/>
      <c r="B257" s="21"/>
      <c r="C257" s="40"/>
      <c r="D257" s="100"/>
      <c r="E257" s="87"/>
      <c r="F257" s="100"/>
      <c r="G257" s="21"/>
      <c r="H257" s="40"/>
      <c r="I257" s="116"/>
      <c r="J257" s="22"/>
      <c r="K257" s="69"/>
      <c r="L257" s="22"/>
      <c r="M257" s="1"/>
      <c r="N257" s="22"/>
      <c r="O257" s="22"/>
    </row>
    <row r="258" spans="1:15" ht="12.75" hidden="1" customHeight="1" x14ac:dyDescent="0.2">
      <c r="A258" s="19"/>
      <c r="B258" s="21"/>
      <c r="C258" s="40"/>
      <c r="D258" s="100"/>
      <c r="E258" s="87"/>
      <c r="F258" s="100"/>
      <c r="G258" s="21"/>
      <c r="H258" s="40"/>
      <c r="I258" s="116"/>
      <c r="J258" s="22"/>
      <c r="K258" s="69"/>
      <c r="L258" s="22"/>
      <c r="M258" s="1"/>
      <c r="N258" s="22"/>
      <c r="O258" s="22"/>
    </row>
    <row r="259" spans="1:15" ht="12.75" hidden="1" customHeight="1" x14ac:dyDescent="0.2">
      <c r="A259" s="19"/>
      <c r="B259" s="21"/>
      <c r="C259" s="40"/>
      <c r="D259" s="100"/>
      <c r="E259" s="87"/>
      <c r="F259" s="100"/>
      <c r="G259" s="21"/>
      <c r="H259" s="40"/>
      <c r="I259" s="116"/>
      <c r="J259" s="22"/>
      <c r="K259" s="69"/>
      <c r="L259" s="22"/>
      <c r="M259" s="1"/>
      <c r="N259" s="22"/>
      <c r="O259" s="22"/>
    </row>
    <row r="260" spans="1:15" ht="12.75" hidden="1" customHeight="1" x14ac:dyDescent="0.2">
      <c r="A260" s="19"/>
      <c r="B260" s="21"/>
      <c r="C260" s="40"/>
      <c r="D260" s="100"/>
      <c r="E260" s="87"/>
      <c r="F260" s="100"/>
      <c r="G260" s="21"/>
      <c r="H260" s="40"/>
      <c r="I260" s="116"/>
      <c r="J260" s="22"/>
      <c r="K260" s="69"/>
      <c r="L260" s="22"/>
      <c r="M260" s="1"/>
      <c r="N260" s="22"/>
      <c r="O260" s="22"/>
    </row>
    <row r="261" spans="1:15" ht="12.75" hidden="1" customHeight="1" x14ac:dyDescent="0.2">
      <c r="A261" s="19"/>
      <c r="B261" s="21"/>
      <c r="C261" s="40"/>
      <c r="D261" s="100"/>
      <c r="E261" s="87"/>
      <c r="F261" s="100"/>
      <c r="G261" s="21"/>
      <c r="H261" s="40"/>
      <c r="I261" s="116"/>
      <c r="J261" s="22"/>
      <c r="K261" s="69"/>
      <c r="L261" s="22"/>
      <c r="M261" s="1"/>
      <c r="N261" s="22"/>
      <c r="O261" s="22"/>
    </row>
    <row r="262" spans="1:15" ht="12.75" hidden="1" customHeight="1" x14ac:dyDescent="0.2">
      <c r="A262" s="19"/>
      <c r="B262" s="21"/>
      <c r="C262" s="40"/>
      <c r="D262" s="100"/>
      <c r="E262" s="87"/>
      <c r="F262" s="100"/>
      <c r="G262" s="21"/>
      <c r="H262" s="40"/>
      <c r="I262" s="116"/>
      <c r="J262" s="22"/>
      <c r="K262" s="69"/>
      <c r="L262" s="22"/>
      <c r="M262" s="1"/>
      <c r="N262" s="22"/>
      <c r="O262" s="22"/>
    </row>
    <row r="263" spans="1:15" ht="12.75" hidden="1" customHeight="1" x14ac:dyDescent="0.2">
      <c r="A263" s="19"/>
      <c r="B263" s="21"/>
      <c r="C263" s="40"/>
      <c r="D263" s="100"/>
      <c r="E263" s="87"/>
      <c r="F263" s="100"/>
      <c r="G263" s="21"/>
      <c r="H263" s="40"/>
      <c r="I263" s="116"/>
      <c r="J263" s="22"/>
      <c r="K263" s="69"/>
      <c r="L263" s="22"/>
      <c r="M263" s="1"/>
      <c r="N263" s="22"/>
      <c r="O263" s="22"/>
    </row>
    <row r="264" spans="1:15" ht="12.75" hidden="1" customHeight="1" x14ac:dyDescent="0.2">
      <c r="A264" s="19"/>
      <c r="B264" s="21"/>
      <c r="C264" s="40"/>
      <c r="D264" s="100"/>
      <c r="E264" s="87"/>
      <c r="F264" s="100"/>
      <c r="G264" s="21"/>
      <c r="H264" s="40"/>
      <c r="I264" s="116"/>
      <c r="J264" s="22"/>
      <c r="K264" s="69"/>
      <c r="L264" s="22"/>
      <c r="M264" s="100"/>
      <c r="N264" s="22"/>
      <c r="O264" s="22"/>
    </row>
    <row r="265" spans="1:15" ht="12.75" hidden="1" customHeight="1" x14ac:dyDescent="0.2">
      <c r="A265" s="19"/>
      <c r="B265" s="21"/>
      <c r="C265" s="40"/>
      <c r="D265" s="100"/>
      <c r="E265" s="87"/>
      <c r="F265" s="100"/>
      <c r="G265" s="21"/>
      <c r="H265" s="40"/>
      <c r="I265" s="116"/>
      <c r="J265" s="22"/>
      <c r="K265" s="69"/>
      <c r="L265" s="22"/>
      <c r="M265" s="1"/>
      <c r="N265" s="22"/>
      <c r="O265" s="22"/>
    </row>
    <row r="266" spans="1:15" ht="12.75" hidden="1" customHeight="1" x14ac:dyDescent="0.2">
      <c r="A266" s="19"/>
      <c r="B266" s="21"/>
      <c r="C266" s="40"/>
      <c r="D266" s="100"/>
      <c r="E266" s="87"/>
      <c r="F266" s="100"/>
      <c r="G266" s="21"/>
      <c r="H266" s="40"/>
      <c r="I266" s="116"/>
      <c r="J266" s="22"/>
      <c r="K266" s="69"/>
      <c r="L266" s="22"/>
      <c r="M266" s="1"/>
      <c r="N266" s="22"/>
      <c r="O266" s="22"/>
    </row>
    <row r="267" spans="1:15" ht="12.75" hidden="1" customHeight="1" x14ac:dyDescent="0.2">
      <c r="A267" s="19"/>
      <c r="B267" s="21"/>
      <c r="C267" s="40"/>
      <c r="D267" s="100"/>
      <c r="E267" s="87"/>
      <c r="F267" s="100"/>
      <c r="G267" s="21"/>
      <c r="H267" s="40"/>
      <c r="I267" s="116"/>
      <c r="J267" s="22"/>
      <c r="K267" s="69"/>
      <c r="L267" s="22"/>
      <c r="M267" s="1"/>
      <c r="N267" s="22"/>
      <c r="O267" s="22"/>
    </row>
    <row r="268" spans="1:15" ht="12.75" hidden="1" customHeight="1" x14ac:dyDescent="0.2">
      <c r="A268" s="19"/>
      <c r="B268" s="21"/>
      <c r="C268" s="40"/>
      <c r="D268" s="100"/>
      <c r="E268" s="87"/>
      <c r="F268" s="100"/>
      <c r="G268" s="21"/>
      <c r="H268" s="40"/>
      <c r="I268" s="116"/>
      <c r="J268" s="22"/>
      <c r="K268" s="69"/>
      <c r="L268" s="22"/>
      <c r="M268" s="1"/>
      <c r="N268" s="22"/>
      <c r="O268" s="22"/>
    </row>
    <row r="269" spans="1:15" ht="12.75" hidden="1" customHeight="1" x14ac:dyDescent="0.2">
      <c r="A269" s="19"/>
      <c r="B269" s="21"/>
      <c r="C269" s="40"/>
      <c r="D269" s="100"/>
      <c r="E269" s="87"/>
      <c r="F269" s="100"/>
      <c r="G269" s="21"/>
      <c r="H269" s="40"/>
      <c r="I269" s="116"/>
      <c r="J269" s="22"/>
      <c r="K269" s="69"/>
      <c r="L269" s="22"/>
      <c r="M269" s="1"/>
      <c r="N269" s="22"/>
      <c r="O269" s="22"/>
    </row>
    <row r="270" spans="1:15" ht="12.75" hidden="1" customHeight="1" x14ac:dyDescent="0.2">
      <c r="A270" s="19"/>
      <c r="B270" s="21"/>
      <c r="C270" s="40"/>
      <c r="D270" s="100"/>
      <c r="E270" s="87"/>
      <c r="F270" s="100"/>
      <c r="G270" s="21"/>
      <c r="H270" s="40"/>
      <c r="I270" s="116"/>
      <c r="J270" s="22"/>
      <c r="K270" s="69"/>
      <c r="L270" s="22"/>
      <c r="M270" s="1"/>
      <c r="N270" s="22"/>
      <c r="O270" s="22"/>
    </row>
    <row r="271" spans="1:15" ht="12.75" hidden="1" customHeight="1" x14ac:dyDescent="0.2">
      <c r="A271" s="19"/>
      <c r="B271" s="21"/>
      <c r="C271" s="40"/>
      <c r="D271" s="100"/>
      <c r="E271" s="87"/>
      <c r="F271" s="100"/>
      <c r="G271" s="21"/>
      <c r="H271" s="40"/>
      <c r="I271" s="116"/>
      <c r="J271" s="22"/>
      <c r="K271" s="69"/>
      <c r="L271" s="22"/>
      <c r="M271" s="1"/>
      <c r="N271" s="22"/>
      <c r="O271" s="22"/>
    </row>
    <row r="272" spans="1:15" ht="12.75" hidden="1" customHeight="1" x14ac:dyDescent="0.2">
      <c r="A272" s="19"/>
      <c r="B272" s="21"/>
      <c r="C272" s="40"/>
      <c r="D272" s="100"/>
      <c r="E272" s="87"/>
      <c r="F272" s="100"/>
      <c r="G272" s="21"/>
      <c r="H272" s="40"/>
      <c r="I272" s="116"/>
      <c r="J272" s="22"/>
      <c r="K272" s="69"/>
      <c r="L272" s="22"/>
      <c r="M272" s="100"/>
      <c r="N272" s="22"/>
      <c r="O272" s="22"/>
    </row>
    <row r="273" spans="1:15" ht="12.75" hidden="1" customHeight="1" x14ac:dyDescent="0.2">
      <c r="A273" s="19"/>
      <c r="B273" s="21"/>
      <c r="C273" s="40"/>
      <c r="D273" s="100"/>
      <c r="E273" s="87"/>
      <c r="F273" s="100"/>
      <c r="G273" s="21"/>
      <c r="H273" s="40"/>
      <c r="I273" s="116"/>
      <c r="J273" s="22"/>
      <c r="K273" s="69"/>
      <c r="L273" s="22"/>
      <c r="M273" s="100"/>
      <c r="N273" s="22"/>
      <c r="O273" s="22"/>
    </row>
    <row r="274" spans="1:15" ht="12.75" hidden="1" customHeight="1" x14ac:dyDescent="0.2">
      <c r="A274" s="19"/>
      <c r="B274" s="21"/>
      <c r="C274" s="40"/>
      <c r="D274" s="100"/>
      <c r="E274" s="87"/>
      <c r="F274" s="100"/>
      <c r="G274" s="21"/>
      <c r="H274" s="40"/>
      <c r="I274" s="116"/>
      <c r="J274" s="22"/>
      <c r="K274" s="69"/>
      <c r="L274" s="22"/>
      <c r="M274" s="100"/>
      <c r="N274" s="22"/>
      <c r="O274" s="22"/>
    </row>
    <row r="275" spans="1:15" ht="12.75" hidden="1" customHeight="1" x14ac:dyDescent="0.2">
      <c r="A275" s="19"/>
      <c r="B275" s="21"/>
      <c r="C275" s="40"/>
      <c r="D275" s="100"/>
      <c r="E275" s="87"/>
      <c r="F275" s="100"/>
      <c r="G275" s="21"/>
      <c r="H275" s="40"/>
      <c r="I275" s="116"/>
      <c r="J275" s="22"/>
      <c r="K275" s="69"/>
      <c r="L275" s="22"/>
      <c r="M275" s="100"/>
      <c r="N275" s="22"/>
      <c r="O275" s="22"/>
    </row>
    <row r="276" spans="1:15" ht="12.75" hidden="1" customHeight="1" x14ac:dyDescent="0.2">
      <c r="A276" s="19"/>
      <c r="B276" s="21"/>
      <c r="C276" s="40"/>
      <c r="D276" s="100"/>
      <c r="E276" s="87"/>
      <c r="F276" s="100"/>
      <c r="G276" s="21"/>
      <c r="H276" s="40"/>
      <c r="I276" s="116"/>
      <c r="J276" s="22"/>
      <c r="K276" s="69"/>
      <c r="L276" s="22"/>
      <c r="M276" s="1"/>
      <c r="N276" s="22"/>
      <c r="O276" s="22"/>
    </row>
    <row r="277" spans="1:15" ht="12.75" hidden="1" customHeight="1" x14ac:dyDescent="0.2">
      <c r="A277" s="19"/>
      <c r="B277" s="21"/>
      <c r="C277" s="40"/>
      <c r="D277" s="100"/>
      <c r="E277" s="87"/>
      <c r="F277" s="100"/>
      <c r="G277" s="21"/>
      <c r="H277" s="40"/>
      <c r="I277" s="116"/>
      <c r="J277" s="22"/>
      <c r="K277" s="69"/>
      <c r="L277" s="22"/>
      <c r="M277" s="100"/>
      <c r="N277" s="22"/>
      <c r="O277" s="22"/>
    </row>
    <row r="278" spans="1:15" ht="12.75" hidden="1" customHeight="1" x14ac:dyDescent="0.2">
      <c r="A278" s="19"/>
      <c r="B278" s="21"/>
      <c r="C278" s="40"/>
      <c r="D278" s="100"/>
      <c r="E278" s="87"/>
      <c r="F278" s="100"/>
      <c r="G278" s="21"/>
      <c r="H278" s="40"/>
      <c r="I278" s="116"/>
      <c r="J278" s="22"/>
      <c r="K278" s="69"/>
      <c r="L278" s="22"/>
      <c r="M278" s="100"/>
      <c r="N278" s="22"/>
      <c r="O278" s="22"/>
    </row>
    <row r="279" spans="1:15" ht="12.75" hidden="1" customHeight="1" x14ac:dyDescent="0.2">
      <c r="A279" s="19"/>
      <c r="B279" s="21"/>
      <c r="C279" s="40"/>
      <c r="D279" s="100"/>
      <c r="E279" s="87"/>
      <c r="F279" s="100"/>
      <c r="G279" s="21"/>
      <c r="H279" s="40"/>
      <c r="I279" s="116"/>
      <c r="J279" s="22"/>
      <c r="K279" s="69"/>
      <c r="L279" s="22"/>
      <c r="M279" s="1"/>
      <c r="N279" s="22"/>
      <c r="O279" s="22"/>
    </row>
    <row r="280" spans="1:15" ht="12.75" hidden="1" customHeight="1" x14ac:dyDescent="0.2">
      <c r="A280" s="19"/>
      <c r="B280" s="21"/>
      <c r="C280" s="40"/>
      <c r="D280" s="100"/>
      <c r="E280" s="87"/>
      <c r="F280" s="100"/>
      <c r="G280" s="21"/>
      <c r="H280" s="40"/>
      <c r="I280" s="116"/>
      <c r="J280" s="22"/>
      <c r="K280" s="69"/>
      <c r="L280" s="22"/>
      <c r="M280" s="1"/>
      <c r="N280" s="22"/>
      <c r="O280" s="22"/>
    </row>
    <row r="281" spans="1:15" ht="12.75" hidden="1" customHeight="1" x14ac:dyDescent="0.2">
      <c r="A281" s="19"/>
      <c r="B281" s="21"/>
      <c r="C281" s="40"/>
      <c r="D281" s="100"/>
      <c r="E281" s="87"/>
      <c r="F281" s="100"/>
      <c r="G281" s="21"/>
      <c r="H281" s="40"/>
      <c r="I281" s="116"/>
      <c r="J281" s="22"/>
      <c r="K281" s="69"/>
      <c r="L281" s="22"/>
      <c r="M281" s="1"/>
      <c r="N281" s="22"/>
      <c r="O281" s="22"/>
    </row>
    <row r="282" spans="1:15" ht="12.75" hidden="1" customHeight="1" x14ac:dyDescent="0.2">
      <c r="A282" s="19"/>
      <c r="B282" s="21"/>
      <c r="C282" s="40"/>
      <c r="D282" s="100"/>
      <c r="E282" s="87"/>
      <c r="F282" s="100"/>
      <c r="G282" s="21"/>
      <c r="H282" s="40"/>
      <c r="I282" s="116"/>
      <c r="J282" s="22"/>
      <c r="K282" s="69"/>
      <c r="L282" s="22"/>
      <c r="M282" s="1"/>
      <c r="N282" s="22"/>
      <c r="O282" s="22"/>
    </row>
    <row r="283" spans="1:15" ht="12.75" hidden="1" customHeight="1" x14ac:dyDescent="0.2">
      <c r="A283" s="19"/>
      <c r="B283" s="21"/>
      <c r="C283" s="40"/>
      <c r="D283" s="100"/>
      <c r="E283" s="87"/>
      <c r="F283" s="100"/>
      <c r="G283" s="21"/>
      <c r="H283" s="40"/>
      <c r="I283" s="116"/>
      <c r="J283" s="22"/>
      <c r="K283" s="69"/>
      <c r="L283" s="22"/>
      <c r="M283" s="1"/>
      <c r="N283" s="22"/>
      <c r="O283" s="22"/>
    </row>
    <row r="284" spans="1:15" ht="12.75" hidden="1" customHeight="1" x14ac:dyDescent="0.2">
      <c r="A284" s="19"/>
      <c r="B284" s="21"/>
      <c r="C284" s="40"/>
      <c r="D284" s="100"/>
      <c r="E284" s="87"/>
      <c r="F284" s="100"/>
      <c r="G284" s="21"/>
      <c r="H284" s="40"/>
      <c r="I284" s="116"/>
      <c r="J284" s="22"/>
      <c r="K284" s="69"/>
      <c r="L284" s="22"/>
      <c r="M284" s="1"/>
      <c r="N284" s="22"/>
      <c r="O284" s="22"/>
    </row>
    <row r="285" spans="1:15" ht="12.75" hidden="1" customHeight="1" x14ac:dyDescent="0.2">
      <c r="A285" s="19"/>
      <c r="B285" s="21"/>
      <c r="C285" s="40"/>
      <c r="D285" s="100"/>
      <c r="E285" s="87"/>
      <c r="F285" s="100"/>
      <c r="G285" s="21"/>
      <c r="H285" s="40"/>
      <c r="I285" s="116"/>
      <c r="J285" s="22"/>
      <c r="K285" s="69"/>
      <c r="L285" s="22"/>
      <c r="M285" s="1"/>
      <c r="N285" s="22"/>
      <c r="O285" s="22"/>
    </row>
    <row r="286" spans="1:15" ht="12.75" hidden="1" customHeight="1" x14ac:dyDescent="0.2">
      <c r="A286" s="19"/>
      <c r="B286" s="21"/>
      <c r="C286" s="40"/>
      <c r="D286" s="100"/>
      <c r="E286" s="87"/>
      <c r="F286" s="100"/>
      <c r="G286" s="21"/>
      <c r="H286" s="40"/>
      <c r="I286" s="116"/>
      <c r="J286" s="22"/>
      <c r="K286" s="69"/>
      <c r="L286" s="22"/>
      <c r="M286" s="1"/>
      <c r="N286" s="22"/>
      <c r="O286" s="22"/>
    </row>
    <row r="287" spans="1:15" ht="12.75" hidden="1" customHeight="1" x14ac:dyDescent="0.2">
      <c r="A287" s="19"/>
      <c r="B287" s="21"/>
      <c r="C287" s="40"/>
      <c r="D287" s="100"/>
      <c r="E287" s="87"/>
      <c r="F287" s="100"/>
      <c r="G287" s="21"/>
      <c r="H287" s="40"/>
      <c r="I287" s="116"/>
      <c r="J287" s="22"/>
      <c r="K287" s="69"/>
      <c r="L287" s="22"/>
      <c r="M287" s="1"/>
      <c r="N287" s="22"/>
      <c r="O287" s="22"/>
    </row>
    <row r="288" spans="1:15" ht="12.75" hidden="1" customHeight="1" x14ac:dyDescent="0.2">
      <c r="A288" s="19"/>
      <c r="B288" s="21"/>
      <c r="C288" s="40"/>
      <c r="D288" s="100"/>
      <c r="E288" s="87"/>
      <c r="F288" s="100"/>
      <c r="G288" s="21"/>
      <c r="H288" s="40"/>
      <c r="I288" s="116"/>
      <c r="J288" s="22"/>
      <c r="K288" s="69"/>
      <c r="L288" s="22"/>
      <c r="M288" s="1"/>
      <c r="N288" s="22"/>
      <c r="O288" s="22"/>
    </row>
    <row r="289" spans="1:15" ht="12.75" hidden="1" customHeight="1" x14ac:dyDescent="0.2">
      <c r="A289" s="19"/>
      <c r="B289" s="21"/>
      <c r="C289" s="40"/>
      <c r="D289" s="100"/>
      <c r="E289" s="87"/>
      <c r="F289" s="100"/>
      <c r="G289" s="21"/>
      <c r="H289" s="40"/>
      <c r="I289" s="116"/>
      <c r="J289" s="22"/>
      <c r="K289" s="69"/>
      <c r="L289" s="22"/>
      <c r="M289" s="1"/>
      <c r="N289" s="22"/>
      <c r="O289" s="22"/>
    </row>
    <row r="290" spans="1:15" ht="17.25" hidden="1" customHeight="1" x14ac:dyDescent="0.2">
      <c r="A290" s="19"/>
      <c r="B290" s="21"/>
      <c r="C290" s="40"/>
      <c r="D290" s="100"/>
      <c r="E290" s="87"/>
      <c r="F290" s="100"/>
      <c r="G290" s="21"/>
      <c r="H290" s="40"/>
      <c r="I290" s="116"/>
      <c r="J290" s="22"/>
      <c r="K290" s="69"/>
      <c r="L290" s="22"/>
      <c r="M290" s="1"/>
      <c r="N290" s="22"/>
      <c r="O290" s="22"/>
    </row>
    <row r="291" spans="1:15" ht="16.5" hidden="1" customHeight="1" x14ac:dyDescent="0.2">
      <c r="A291" s="19"/>
      <c r="B291" s="21"/>
      <c r="C291" s="40"/>
      <c r="D291" s="100"/>
      <c r="E291" s="87"/>
      <c r="F291" s="100"/>
      <c r="G291" s="21"/>
      <c r="H291" s="40"/>
      <c r="I291" s="116"/>
      <c r="J291" s="22"/>
      <c r="K291" s="69"/>
      <c r="L291" s="22"/>
      <c r="M291" s="1"/>
      <c r="N291" s="22"/>
      <c r="O291" s="22"/>
    </row>
    <row r="292" spans="1:15" ht="14.25" hidden="1" customHeight="1" x14ac:dyDescent="0.2">
      <c r="A292" s="19"/>
      <c r="B292" s="21"/>
      <c r="C292" s="40"/>
      <c r="D292" s="100"/>
      <c r="E292" s="87"/>
      <c r="F292" s="100"/>
      <c r="G292" s="21"/>
      <c r="H292" s="40"/>
      <c r="I292" s="116"/>
      <c r="J292" s="22"/>
      <c r="K292" s="69"/>
      <c r="L292" s="22"/>
      <c r="M292" s="100"/>
      <c r="N292" s="22"/>
      <c r="O292" s="22"/>
    </row>
    <row r="293" spans="1:15" ht="12.75" hidden="1" x14ac:dyDescent="0.2">
      <c r="A293" s="19"/>
      <c r="B293" s="21"/>
      <c r="C293" s="40"/>
      <c r="D293" s="100"/>
      <c r="E293" s="87"/>
      <c r="F293" s="100"/>
      <c r="G293" s="21"/>
      <c r="H293" s="40"/>
      <c r="I293" s="116"/>
      <c r="J293" s="22"/>
      <c r="K293" s="69"/>
      <c r="L293" s="22"/>
      <c r="M293" s="1"/>
      <c r="N293" s="22"/>
      <c r="O293" s="22"/>
    </row>
    <row r="294" spans="1:15" ht="12.75" hidden="1" x14ac:dyDescent="0.2">
      <c r="A294" s="19"/>
      <c r="B294" s="21"/>
      <c r="C294" s="40"/>
      <c r="D294" s="100"/>
      <c r="E294" s="87"/>
      <c r="F294" s="100"/>
      <c r="G294" s="21"/>
      <c r="H294" s="40"/>
      <c r="I294" s="116"/>
      <c r="J294" s="22"/>
      <c r="K294" s="69"/>
      <c r="L294" s="22"/>
      <c r="M294" s="1"/>
      <c r="N294" s="22"/>
      <c r="O294" s="22"/>
    </row>
    <row r="295" spans="1:15" ht="15.75" hidden="1" customHeight="1" x14ac:dyDescent="0.2">
      <c r="A295" s="19"/>
      <c r="B295" s="21"/>
      <c r="C295" s="40"/>
      <c r="D295" s="100"/>
      <c r="E295" s="87"/>
      <c r="F295" s="100"/>
      <c r="G295" s="21"/>
      <c r="H295" s="40"/>
      <c r="I295" s="116"/>
      <c r="J295" s="22"/>
      <c r="K295" s="69"/>
      <c r="L295" s="22"/>
      <c r="M295" s="1"/>
      <c r="N295" s="22"/>
      <c r="O295" s="22"/>
    </row>
    <row r="296" spans="1:15" ht="13.5" hidden="1" customHeight="1" x14ac:dyDescent="0.2">
      <c r="A296" s="19"/>
      <c r="B296" s="21"/>
      <c r="C296" s="40"/>
      <c r="D296" s="100"/>
      <c r="E296" s="87"/>
      <c r="F296" s="100"/>
      <c r="G296" s="21"/>
      <c r="H296" s="40"/>
      <c r="I296" s="116"/>
      <c r="J296" s="22"/>
      <c r="K296" s="69"/>
      <c r="L296" s="22"/>
      <c r="M296" s="1"/>
      <c r="N296" s="22"/>
      <c r="O296" s="22"/>
    </row>
    <row r="297" spans="1:15" ht="12.75" hidden="1" x14ac:dyDescent="0.2">
      <c r="A297" s="19"/>
      <c r="B297" s="21"/>
      <c r="C297" s="40"/>
      <c r="D297" s="100"/>
      <c r="E297" s="87"/>
      <c r="F297" s="100"/>
      <c r="G297" s="21"/>
      <c r="H297" s="40"/>
      <c r="I297" s="116"/>
      <c r="J297" s="22"/>
      <c r="K297" s="69"/>
      <c r="L297" s="22"/>
      <c r="M297" s="1"/>
      <c r="N297" s="22"/>
      <c r="O297" s="22"/>
    </row>
    <row r="298" spans="1:15" ht="13.5" hidden="1" customHeight="1" x14ac:dyDescent="0.2">
      <c r="A298" s="19"/>
      <c r="B298" s="21"/>
      <c r="C298" s="40"/>
      <c r="D298" s="100"/>
      <c r="E298" s="87"/>
      <c r="F298" s="100"/>
      <c r="G298" s="21"/>
      <c r="H298" s="40"/>
      <c r="I298" s="116"/>
      <c r="J298" s="22"/>
      <c r="K298" s="69"/>
      <c r="L298" s="22"/>
      <c r="M298" s="1"/>
      <c r="N298" s="22"/>
      <c r="O298" s="22"/>
    </row>
    <row r="299" spans="1:15" ht="12.75" hidden="1" x14ac:dyDescent="0.2">
      <c r="A299" s="19"/>
      <c r="B299" s="21"/>
      <c r="C299" s="40"/>
      <c r="D299" s="100"/>
      <c r="E299" s="87"/>
      <c r="F299" s="100"/>
      <c r="G299" s="21"/>
      <c r="H299" s="40"/>
      <c r="I299" s="116"/>
      <c r="J299" s="22"/>
      <c r="K299" s="69"/>
      <c r="L299" s="22"/>
      <c r="M299" s="1"/>
      <c r="N299" s="22"/>
      <c r="O299" s="22"/>
    </row>
    <row r="300" spans="1:15" ht="16.5" hidden="1" customHeight="1" x14ac:dyDescent="0.2">
      <c r="A300" s="19"/>
      <c r="B300" s="21"/>
      <c r="C300" s="40"/>
      <c r="D300" s="100"/>
      <c r="E300" s="87"/>
      <c r="F300" s="100"/>
      <c r="G300" s="21"/>
      <c r="H300" s="40"/>
      <c r="I300" s="116"/>
      <c r="J300" s="22"/>
      <c r="K300" s="69"/>
      <c r="L300" s="22"/>
      <c r="M300" s="1"/>
      <c r="N300" s="22"/>
      <c r="O300" s="22"/>
    </row>
    <row r="301" spans="1:15" ht="4.5" hidden="1" customHeight="1" x14ac:dyDescent="0.2">
      <c r="A301" s="19"/>
      <c r="B301" s="21"/>
      <c r="C301" s="40"/>
      <c r="D301" s="100"/>
      <c r="E301" s="87"/>
      <c r="F301" s="100"/>
      <c r="G301" s="21"/>
      <c r="H301" s="40"/>
      <c r="I301" s="116"/>
      <c r="J301" s="22"/>
      <c r="K301" s="69"/>
      <c r="L301" s="22"/>
      <c r="M301" s="1"/>
      <c r="N301" s="22"/>
      <c r="O301" s="22"/>
    </row>
    <row r="302" spans="1:15" ht="12.75" customHeight="1" x14ac:dyDescent="0.2">
      <c r="H302" s="117"/>
    </row>
    <row r="303" spans="1:15" ht="12.75" customHeight="1" x14ac:dyDescent="0.2">
      <c r="H303" s="117"/>
    </row>
    <row r="304" spans="1:15" ht="12.75" customHeight="1" x14ac:dyDescent="0.2">
      <c r="H304" s="117"/>
    </row>
    <row r="305" spans="8:8" ht="12.75" customHeight="1" x14ac:dyDescent="0.2">
      <c r="H305" s="117"/>
    </row>
    <row r="306" spans="8:8" ht="12.75" customHeight="1" x14ac:dyDescent="0.2">
      <c r="H306" s="117"/>
    </row>
    <row r="307" spans="8:8" ht="12.75" customHeight="1" x14ac:dyDescent="0.2">
      <c r="H307" s="117"/>
    </row>
    <row r="308" spans="8:8" ht="12.75" customHeight="1" x14ac:dyDescent="0.2">
      <c r="H308" s="117"/>
    </row>
    <row r="309" spans="8:8" ht="12.75" customHeight="1" x14ac:dyDescent="0.2">
      <c r="H309" s="117"/>
    </row>
    <row r="310" spans="8:8" ht="12.75" customHeight="1" x14ac:dyDescent="0.2">
      <c r="H310" s="117"/>
    </row>
    <row r="311" spans="8:8" ht="12.75" customHeight="1" x14ac:dyDescent="0.2">
      <c r="H311" s="117"/>
    </row>
    <row r="312" spans="8:8" ht="12.75" customHeight="1" x14ac:dyDescent="0.2">
      <c r="H312" s="117"/>
    </row>
    <row r="313" spans="8:8" ht="12.75" customHeight="1" x14ac:dyDescent="0.2">
      <c r="H313" s="117"/>
    </row>
    <row r="314" spans="8:8" ht="12.75" customHeight="1" x14ac:dyDescent="0.2">
      <c r="H314" s="117"/>
    </row>
    <row r="315" spans="8:8" ht="12.75" customHeight="1" x14ac:dyDescent="0.2">
      <c r="H315" s="117"/>
    </row>
    <row r="316" spans="8:8" ht="12.75" customHeight="1" x14ac:dyDescent="0.2">
      <c r="H316" s="117"/>
    </row>
    <row r="317" spans="8:8" ht="12.75" customHeight="1" x14ac:dyDescent="0.2">
      <c r="H317" s="117"/>
    </row>
    <row r="318" spans="8:8" ht="12.75" customHeight="1" x14ac:dyDescent="0.2">
      <c r="H318" s="117"/>
    </row>
    <row r="319" spans="8:8" ht="12.75" customHeight="1" x14ac:dyDescent="0.2">
      <c r="H319" s="117"/>
    </row>
    <row r="320" spans="8:8" ht="12.75" customHeight="1" x14ac:dyDescent="0.2">
      <c r="H320" s="117"/>
    </row>
    <row r="321" spans="8:8" ht="12.75" customHeight="1" x14ac:dyDescent="0.2">
      <c r="H321" s="117"/>
    </row>
    <row r="322" spans="8:8" ht="12.75" customHeight="1" x14ac:dyDescent="0.2">
      <c r="H322" s="117"/>
    </row>
    <row r="323" spans="8:8" ht="12.75" customHeight="1" x14ac:dyDescent="0.2">
      <c r="H323" s="117"/>
    </row>
    <row r="324" spans="8:8" ht="12.75" customHeight="1" x14ac:dyDescent="0.2">
      <c r="H324" s="117"/>
    </row>
    <row r="325" spans="8:8" ht="12.75" customHeight="1" x14ac:dyDescent="0.2">
      <c r="H325" s="117"/>
    </row>
    <row r="326" spans="8:8" ht="12.75" customHeight="1" x14ac:dyDescent="0.2">
      <c r="H326" s="117"/>
    </row>
    <row r="327" spans="8:8" ht="12.75" customHeight="1" x14ac:dyDescent="0.2">
      <c r="H327" s="117"/>
    </row>
    <row r="328" spans="8:8" ht="12.75" customHeight="1" x14ac:dyDescent="0.2">
      <c r="H328" s="117"/>
    </row>
    <row r="329" spans="8:8" ht="12.75" customHeight="1" x14ac:dyDescent="0.2">
      <c r="H329" s="117"/>
    </row>
    <row r="330" spans="8:8" ht="12.75" customHeight="1" x14ac:dyDescent="0.2">
      <c r="H330" s="117"/>
    </row>
    <row r="331" spans="8:8" ht="12.75" customHeight="1" x14ac:dyDescent="0.2">
      <c r="H331" s="117"/>
    </row>
    <row r="332" spans="8:8" ht="12.75" customHeight="1" x14ac:dyDescent="0.2">
      <c r="H332" s="117"/>
    </row>
    <row r="333" spans="8:8" ht="12.75" customHeight="1" x14ac:dyDescent="0.2">
      <c r="H333" s="117"/>
    </row>
    <row r="334" spans="8:8" ht="12.75" customHeight="1" x14ac:dyDescent="0.2">
      <c r="H334" s="117"/>
    </row>
    <row r="335" spans="8:8" ht="12.75" customHeight="1" x14ac:dyDescent="0.2">
      <c r="H335" s="117"/>
    </row>
    <row r="336" spans="8:8" ht="12.75" customHeight="1" x14ac:dyDescent="0.2">
      <c r="H336" s="117"/>
    </row>
    <row r="337" spans="8:8" ht="12.75" customHeight="1" x14ac:dyDescent="0.2">
      <c r="H337" s="117"/>
    </row>
    <row r="338" spans="8:8" ht="12.75" customHeight="1" x14ac:dyDescent="0.2">
      <c r="H338" s="117"/>
    </row>
    <row r="339" spans="8:8" ht="12.75" customHeight="1" x14ac:dyDescent="0.2">
      <c r="H339" s="117"/>
    </row>
    <row r="340" spans="8:8" ht="12.75" customHeight="1" x14ac:dyDescent="0.2">
      <c r="H340" s="117"/>
    </row>
    <row r="341" spans="8:8" ht="12.75" customHeight="1" x14ac:dyDescent="0.2">
      <c r="H341" s="117"/>
    </row>
    <row r="342" spans="8:8" ht="12.75" customHeight="1" x14ac:dyDescent="0.2">
      <c r="H342" s="117"/>
    </row>
    <row r="343" spans="8:8" ht="12.75" customHeight="1" x14ac:dyDescent="0.2">
      <c r="H343" s="117"/>
    </row>
    <row r="344" spans="8:8" ht="12.75" customHeight="1" x14ac:dyDescent="0.2">
      <c r="H344" s="117"/>
    </row>
    <row r="345" spans="8:8" ht="12.75" customHeight="1" x14ac:dyDescent="0.2">
      <c r="H345" s="117"/>
    </row>
    <row r="346" spans="8:8" ht="12.75" customHeight="1" x14ac:dyDescent="0.2">
      <c r="H346" s="117"/>
    </row>
    <row r="347" spans="8:8" ht="12.75" customHeight="1" x14ac:dyDescent="0.2">
      <c r="H347" s="117"/>
    </row>
    <row r="348" spans="8:8" ht="12.75" customHeight="1" x14ac:dyDescent="0.2">
      <c r="H348" s="117"/>
    </row>
    <row r="349" spans="8:8" ht="12.75" customHeight="1" x14ac:dyDescent="0.2">
      <c r="H349" s="117"/>
    </row>
    <row r="350" spans="8:8" ht="12.75" customHeight="1" x14ac:dyDescent="0.2">
      <c r="H350" s="117"/>
    </row>
    <row r="351" spans="8:8" ht="12.75" customHeight="1" x14ac:dyDescent="0.2">
      <c r="H351" s="117"/>
    </row>
    <row r="352" spans="8:8" ht="12.75" customHeight="1" x14ac:dyDescent="0.2">
      <c r="H352" s="117"/>
    </row>
    <row r="353" spans="8:8" ht="12.75" customHeight="1" x14ac:dyDescent="0.2">
      <c r="H353" s="117"/>
    </row>
    <row r="354" spans="8:8" ht="12.75" customHeight="1" x14ac:dyDescent="0.2">
      <c r="H354" s="117"/>
    </row>
    <row r="355" spans="8:8" ht="12.75" customHeight="1" x14ac:dyDescent="0.2">
      <c r="H355" s="117"/>
    </row>
    <row r="356" spans="8:8" ht="12.75" customHeight="1" x14ac:dyDescent="0.2">
      <c r="H356" s="117"/>
    </row>
    <row r="357" spans="8:8" ht="12.75" customHeight="1" x14ac:dyDescent="0.2">
      <c r="H357" s="117"/>
    </row>
    <row r="358" spans="8:8" ht="12.75" customHeight="1" x14ac:dyDescent="0.2">
      <c r="H358" s="117"/>
    </row>
    <row r="359" spans="8:8" ht="12.75" customHeight="1" x14ac:dyDescent="0.2">
      <c r="H359" s="117"/>
    </row>
    <row r="360" spans="8:8" ht="12.75" customHeight="1" x14ac:dyDescent="0.2">
      <c r="H360" s="117"/>
    </row>
    <row r="361" spans="8:8" ht="12.75" customHeight="1" x14ac:dyDescent="0.2">
      <c r="H361" s="117"/>
    </row>
    <row r="362" spans="8:8" ht="12.75" customHeight="1" x14ac:dyDescent="0.2">
      <c r="H362" s="117"/>
    </row>
    <row r="363" spans="8:8" ht="12.75" customHeight="1" x14ac:dyDescent="0.2">
      <c r="H363" s="117"/>
    </row>
    <row r="364" spans="8:8" ht="12.75" customHeight="1" x14ac:dyDescent="0.2">
      <c r="H364" s="117"/>
    </row>
    <row r="365" spans="8:8" ht="12.75" customHeight="1" x14ac:dyDescent="0.2">
      <c r="H365" s="117"/>
    </row>
    <row r="366" spans="8:8" ht="12.75" customHeight="1" x14ac:dyDescent="0.2">
      <c r="H366" s="117"/>
    </row>
    <row r="367" spans="8:8" ht="12.75" customHeight="1" x14ac:dyDescent="0.2">
      <c r="H367" s="117"/>
    </row>
    <row r="368" spans="8:8" ht="12.75" customHeight="1" x14ac:dyDescent="0.2">
      <c r="H368" s="117"/>
    </row>
    <row r="369" spans="8:8" ht="12.75" customHeight="1" x14ac:dyDescent="0.2">
      <c r="H369" s="117"/>
    </row>
    <row r="370" spans="8:8" ht="12.75" customHeight="1" x14ac:dyDescent="0.2">
      <c r="H370" s="117"/>
    </row>
    <row r="371" spans="8:8" ht="12.75" customHeight="1" x14ac:dyDescent="0.2">
      <c r="H371" s="117"/>
    </row>
    <row r="372" spans="8:8" ht="12.75" customHeight="1" x14ac:dyDescent="0.2">
      <c r="H372" s="117"/>
    </row>
    <row r="373" spans="8:8" ht="12.75" customHeight="1" x14ac:dyDescent="0.2">
      <c r="H373" s="117"/>
    </row>
    <row r="374" spans="8:8" ht="12.75" customHeight="1" x14ac:dyDescent="0.2">
      <c r="H374" s="117"/>
    </row>
    <row r="375" spans="8:8" ht="12.75" customHeight="1" x14ac:dyDescent="0.2">
      <c r="H375" s="117"/>
    </row>
    <row r="376" spans="8:8" ht="12.75" customHeight="1" x14ac:dyDescent="0.2">
      <c r="H376" s="117"/>
    </row>
    <row r="377" spans="8:8" ht="12.75" customHeight="1" x14ac:dyDescent="0.2">
      <c r="H377" s="117"/>
    </row>
    <row r="378" spans="8:8" ht="12.75" customHeight="1" x14ac:dyDescent="0.2">
      <c r="H378" s="117"/>
    </row>
    <row r="379" spans="8:8" ht="12.75" customHeight="1" x14ac:dyDescent="0.2">
      <c r="H379" s="117"/>
    </row>
    <row r="380" spans="8:8" ht="12.75" customHeight="1" x14ac:dyDescent="0.2">
      <c r="H380" s="117"/>
    </row>
    <row r="381" spans="8:8" ht="12.75" customHeight="1" x14ac:dyDescent="0.2">
      <c r="H381" s="117"/>
    </row>
    <row r="382" spans="8:8" ht="12.75" customHeight="1" x14ac:dyDescent="0.2">
      <c r="H382" s="117"/>
    </row>
    <row r="383" spans="8:8" ht="12.75" customHeight="1" x14ac:dyDescent="0.2">
      <c r="H383" s="117"/>
    </row>
    <row r="384" spans="8:8" ht="12.75" customHeight="1" x14ac:dyDescent="0.2">
      <c r="H384" s="117"/>
    </row>
    <row r="385" spans="8:8" ht="12.75" customHeight="1" x14ac:dyDescent="0.2">
      <c r="H385" s="117"/>
    </row>
    <row r="386" spans="8:8" ht="12.75" customHeight="1" x14ac:dyDescent="0.2">
      <c r="H386" s="117"/>
    </row>
    <row r="387" spans="8:8" ht="12.75" customHeight="1" x14ac:dyDescent="0.2">
      <c r="H387" s="117"/>
    </row>
    <row r="388" spans="8:8" ht="12.75" customHeight="1" x14ac:dyDescent="0.2">
      <c r="H388" s="117"/>
    </row>
    <row r="389" spans="8:8" ht="12.75" customHeight="1" x14ac:dyDescent="0.2">
      <c r="H389" s="117"/>
    </row>
    <row r="390" spans="8:8" ht="12.75" customHeight="1" x14ac:dyDescent="0.2">
      <c r="H390" s="117"/>
    </row>
    <row r="391" spans="8:8" ht="12.75" customHeight="1" x14ac:dyDescent="0.2">
      <c r="H391" s="117"/>
    </row>
    <row r="392" spans="8:8" ht="12.75" customHeight="1" x14ac:dyDescent="0.2">
      <c r="H392" s="117"/>
    </row>
    <row r="393" spans="8:8" ht="12.75" customHeight="1" x14ac:dyDescent="0.2">
      <c r="H393" s="117"/>
    </row>
    <row r="394" spans="8:8" ht="12.75" customHeight="1" x14ac:dyDescent="0.2">
      <c r="H394" s="117"/>
    </row>
    <row r="395" spans="8:8" ht="12.75" customHeight="1" x14ac:dyDescent="0.2">
      <c r="H395" s="117"/>
    </row>
    <row r="396" spans="8:8" ht="12.75" customHeight="1" x14ac:dyDescent="0.2">
      <c r="H396" s="117"/>
    </row>
    <row r="397" spans="8:8" ht="12.75" customHeight="1" x14ac:dyDescent="0.2">
      <c r="H397" s="117"/>
    </row>
    <row r="398" spans="8:8" ht="12.75" customHeight="1" x14ac:dyDescent="0.2">
      <c r="H398" s="117"/>
    </row>
    <row r="399" spans="8:8" ht="12.75" customHeight="1" x14ac:dyDescent="0.2">
      <c r="H399" s="117"/>
    </row>
    <row r="400" spans="8:8" ht="12.75" customHeight="1" x14ac:dyDescent="0.2">
      <c r="H400" s="117"/>
    </row>
    <row r="401" spans="8:8" ht="12.75" customHeight="1" x14ac:dyDescent="0.2">
      <c r="H401" s="117"/>
    </row>
    <row r="402" spans="8:8" ht="12.75" customHeight="1" x14ac:dyDescent="0.2">
      <c r="H402" s="117"/>
    </row>
    <row r="403" spans="8:8" ht="12.75" customHeight="1" x14ac:dyDescent="0.2">
      <c r="H403" s="117"/>
    </row>
    <row r="404" spans="8:8" ht="12.75" customHeight="1" x14ac:dyDescent="0.2">
      <c r="H404" s="117"/>
    </row>
    <row r="405" spans="8:8" ht="12.75" customHeight="1" x14ac:dyDescent="0.2">
      <c r="H405" s="117"/>
    </row>
    <row r="406" spans="8:8" ht="12.75" customHeight="1" x14ac:dyDescent="0.2">
      <c r="H406" s="117"/>
    </row>
    <row r="407" spans="8:8" ht="12.75" customHeight="1" x14ac:dyDescent="0.2">
      <c r="H407" s="117"/>
    </row>
    <row r="408" spans="8:8" ht="12.75" customHeight="1" x14ac:dyDescent="0.2">
      <c r="H408" s="117"/>
    </row>
    <row r="409" spans="8:8" ht="12.75" customHeight="1" x14ac:dyDescent="0.2">
      <c r="H409" s="117"/>
    </row>
    <row r="410" spans="8:8" ht="12.75" customHeight="1" x14ac:dyDescent="0.2">
      <c r="H410" s="117"/>
    </row>
    <row r="411" spans="8:8" ht="12.75" customHeight="1" x14ac:dyDescent="0.2">
      <c r="H411" s="117"/>
    </row>
    <row r="412" spans="8:8" ht="12.75" customHeight="1" x14ac:dyDescent="0.2">
      <c r="H412" s="117"/>
    </row>
    <row r="413" spans="8:8" ht="12.75" customHeight="1" x14ac:dyDescent="0.2">
      <c r="H413" s="117"/>
    </row>
    <row r="414" spans="8:8" ht="12.75" customHeight="1" x14ac:dyDescent="0.2">
      <c r="H414" s="117"/>
    </row>
    <row r="415" spans="8:8" ht="12.75" customHeight="1" x14ac:dyDescent="0.2">
      <c r="H415" s="117"/>
    </row>
    <row r="416" spans="8:8" ht="12.75" customHeight="1" x14ac:dyDescent="0.2">
      <c r="H416" s="117"/>
    </row>
    <row r="417" spans="8:8" ht="12.75" customHeight="1" x14ac:dyDescent="0.2">
      <c r="H417" s="117"/>
    </row>
    <row r="418" spans="8:8" ht="12.75" customHeight="1" x14ac:dyDescent="0.2">
      <c r="H418" s="117"/>
    </row>
    <row r="419" spans="8:8" ht="12.75" customHeight="1" x14ac:dyDescent="0.2">
      <c r="H419" s="117"/>
    </row>
    <row r="420" spans="8:8" ht="12.75" customHeight="1" x14ac:dyDescent="0.2">
      <c r="H420" s="117"/>
    </row>
    <row r="421" spans="8:8" ht="12.75" customHeight="1" x14ac:dyDescent="0.2">
      <c r="H421" s="117"/>
    </row>
    <row r="422" spans="8:8" ht="12.75" customHeight="1" x14ac:dyDescent="0.2">
      <c r="H422" s="117"/>
    </row>
    <row r="423" spans="8:8" ht="12.75" customHeight="1" x14ac:dyDescent="0.2">
      <c r="H423" s="117"/>
    </row>
    <row r="424" spans="8:8" ht="12.75" customHeight="1" x14ac:dyDescent="0.2">
      <c r="H424" s="117"/>
    </row>
    <row r="425" spans="8:8" ht="12.75" customHeight="1" x14ac:dyDescent="0.2">
      <c r="H425" s="117"/>
    </row>
    <row r="426" spans="8:8" ht="12.75" customHeight="1" x14ac:dyDescent="0.2">
      <c r="H426" s="117"/>
    </row>
    <row r="427" spans="8:8" ht="12.75" customHeight="1" x14ac:dyDescent="0.2">
      <c r="H427" s="117"/>
    </row>
    <row r="428" spans="8:8" ht="12.75" customHeight="1" x14ac:dyDescent="0.2">
      <c r="H428" s="117"/>
    </row>
    <row r="429" spans="8:8" ht="12.75" customHeight="1" x14ac:dyDescent="0.2">
      <c r="H429" s="117"/>
    </row>
    <row r="430" spans="8:8" ht="12.75" customHeight="1" x14ac:dyDescent="0.2">
      <c r="H430" s="117"/>
    </row>
    <row r="431" spans="8:8" ht="12.75" customHeight="1" x14ac:dyDescent="0.2">
      <c r="H431" s="117"/>
    </row>
    <row r="432" spans="8:8" ht="12.75" customHeight="1" x14ac:dyDescent="0.2">
      <c r="H432" s="117"/>
    </row>
    <row r="433" spans="8:8" ht="12.75" customHeight="1" x14ac:dyDescent="0.2">
      <c r="H433" s="117"/>
    </row>
    <row r="434" spans="8:8" ht="12.75" customHeight="1" x14ac:dyDescent="0.2">
      <c r="H434" s="117"/>
    </row>
    <row r="435" spans="8:8" ht="12.75" customHeight="1" x14ac:dyDescent="0.2">
      <c r="H435" s="117"/>
    </row>
    <row r="436" spans="8:8" ht="12.75" customHeight="1" x14ac:dyDescent="0.2">
      <c r="H436" s="117"/>
    </row>
    <row r="437" spans="8:8" ht="12.75" customHeight="1" x14ac:dyDescent="0.2">
      <c r="H437" s="117"/>
    </row>
    <row r="438" spans="8:8" ht="12.75" customHeight="1" x14ac:dyDescent="0.2">
      <c r="H438" s="117"/>
    </row>
    <row r="439" spans="8:8" ht="12.75" customHeight="1" x14ac:dyDescent="0.2">
      <c r="H439" s="117"/>
    </row>
    <row r="440" spans="8:8" ht="12.75" customHeight="1" x14ac:dyDescent="0.2">
      <c r="H440" s="117"/>
    </row>
    <row r="441" spans="8:8" ht="12.75" customHeight="1" x14ac:dyDescent="0.2">
      <c r="H441" s="117"/>
    </row>
    <row r="442" spans="8:8" ht="12.75" customHeight="1" x14ac:dyDescent="0.2">
      <c r="H442" s="117"/>
    </row>
    <row r="443" spans="8:8" ht="12.75" customHeight="1" x14ac:dyDescent="0.2">
      <c r="H443" s="117"/>
    </row>
    <row r="444" spans="8:8" ht="12.75" customHeight="1" x14ac:dyDescent="0.2">
      <c r="H444" s="117"/>
    </row>
    <row r="445" spans="8:8" ht="12.75" customHeight="1" x14ac:dyDescent="0.2">
      <c r="H445" s="117"/>
    </row>
    <row r="446" spans="8:8" ht="12.75" customHeight="1" x14ac:dyDescent="0.2">
      <c r="H446" s="117"/>
    </row>
    <row r="447" spans="8:8" ht="12.75" customHeight="1" x14ac:dyDescent="0.2">
      <c r="H447" s="117"/>
    </row>
    <row r="448" spans="8:8" ht="12.75" customHeight="1" x14ac:dyDescent="0.2">
      <c r="H448" s="117"/>
    </row>
    <row r="449" spans="8:8" ht="12.75" customHeight="1" x14ac:dyDescent="0.2">
      <c r="H449" s="117"/>
    </row>
    <row r="450" spans="8:8" ht="12.75" customHeight="1" x14ac:dyDescent="0.2">
      <c r="H450" s="117"/>
    </row>
    <row r="451" spans="8:8" ht="12.75" customHeight="1" x14ac:dyDescent="0.2">
      <c r="H451" s="117"/>
    </row>
    <row r="452" spans="8:8" ht="12.75" customHeight="1" x14ac:dyDescent="0.2">
      <c r="H452" s="117"/>
    </row>
    <row r="453" spans="8:8" ht="12.75" customHeight="1" x14ac:dyDescent="0.2">
      <c r="H453" s="117"/>
    </row>
    <row r="454" spans="8:8" ht="12.75" customHeight="1" x14ac:dyDescent="0.2">
      <c r="H454" s="117"/>
    </row>
    <row r="455" spans="8:8" ht="12.75" customHeight="1" x14ac:dyDescent="0.2">
      <c r="H455" s="117"/>
    </row>
    <row r="456" spans="8:8" ht="12.75" customHeight="1" x14ac:dyDescent="0.2">
      <c r="H456" s="117"/>
    </row>
    <row r="457" spans="8:8" ht="12.75" customHeight="1" x14ac:dyDescent="0.2">
      <c r="H457" s="117"/>
    </row>
    <row r="458" spans="8:8" ht="12.75" customHeight="1" x14ac:dyDescent="0.2">
      <c r="H458" s="117"/>
    </row>
    <row r="459" spans="8:8" ht="12.75" customHeight="1" x14ac:dyDescent="0.2">
      <c r="H459" s="117"/>
    </row>
    <row r="460" spans="8:8" ht="12.75" customHeight="1" x14ac:dyDescent="0.2">
      <c r="H460" s="117"/>
    </row>
    <row r="461" spans="8:8" ht="12.75" customHeight="1" x14ac:dyDescent="0.2">
      <c r="H461" s="117"/>
    </row>
    <row r="462" spans="8:8" ht="12.75" customHeight="1" x14ac:dyDescent="0.2">
      <c r="H462" s="117"/>
    </row>
    <row r="463" spans="8:8" ht="12.75" customHeight="1" x14ac:dyDescent="0.2">
      <c r="H463" s="117"/>
    </row>
    <row r="464" spans="8:8" ht="12.75" customHeight="1" x14ac:dyDescent="0.2">
      <c r="H464" s="117"/>
    </row>
    <row r="465" spans="8:8" ht="12.75" customHeight="1" x14ac:dyDescent="0.2">
      <c r="H465" s="117"/>
    </row>
    <row r="466" spans="8:8" ht="12.75" customHeight="1" x14ac:dyDescent="0.2">
      <c r="H466" s="117"/>
    </row>
    <row r="467" spans="8:8" ht="12.75" customHeight="1" x14ac:dyDescent="0.2">
      <c r="H467" s="117"/>
    </row>
    <row r="468" spans="8:8" ht="12.75" customHeight="1" x14ac:dyDescent="0.2">
      <c r="H468" s="117"/>
    </row>
    <row r="469" spans="8:8" ht="12.75" customHeight="1" x14ac:dyDescent="0.2">
      <c r="H469" s="117"/>
    </row>
    <row r="470" spans="8:8" ht="12.75" customHeight="1" x14ac:dyDescent="0.2">
      <c r="H470" s="117"/>
    </row>
    <row r="471" spans="8:8" ht="12.75" customHeight="1" x14ac:dyDescent="0.2">
      <c r="H471" s="117"/>
    </row>
    <row r="472" spans="8:8" ht="12.75" customHeight="1" x14ac:dyDescent="0.2">
      <c r="H472" s="117"/>
    </row>
    <row r="473" spans="8:8" ht="12.75" customHeight="1" x14ac:dyDescent="0.2">
      <c r="H473" s="117"/>
    </row>
    <row r="474" spans="8:8" ht="12.75" customHeight="1" x14ac:dyDescent="0.2">
      <c r="H474" s="117"/>
    </row>
    <row r="475" spans="8:8" ht="12.75" customHeight="1" x14ac:dyDescent="0.2">
      <c r="H475" s="117"/>
    </row>
    <row r="476" spans="8:8" ht="12.75" customHeight="1" x14ac:dyDescent="0.2">
      <c r="H476" s="117"/>
    </row>
    <row r="477" spans="8:8" ht="12.75" customHeight="1" x14ac:dyDescent="0.2">
      <c r="H477" s="117"/>
    </row>
    <row r="478" spans="8:8" ht="12.75" customHeight="1" x14ac:dyDescent="0.2">
      <c r="H478" s="117"/>
    </row>
    <row r="479" spans="8:8" ht="12.75" customHeight="1" x14ac:dyDescent="0.2">
      <c r="H479" s="117"/>
    </row>
    <row r="480" spans="8:8" ht="12.75" customHeight="1" x14ac:dyDescent="0.2">
      <c r="H480" s="117"/>
    </row>
    <row r="481" spans="8:8" ht="12.75" customHeight="1" x14ac:dyDescent="0.2">
      <c r="H481" s="117"/>
    </row>
    <row r="482" spans="8:8" ht="12.75" customHeight="1" x14ac:dyDescent="0.2">
      <c r="H482" s="117"/>
    </row>
    <row r="483" spans="8:8" ht="12.75" customHeight="1" x14ac:dyDescent="0.2">
      <c r="H483" s="117"/>
    </row>
    <row r="484" spans="8:8" ht="12.75" customHeight="1" x14ac:dyDescent="0.2">
      <c r="H484" s="117"/>
    </row>
    <row r="485" spans="8:8" ht="12.75" customHeight="1" x14ac:dyDescent="0.2">
      <c r="H485" s="117"/>
    </row>
    <row r="486" spans="8:8" ht="12.75" customHeight="1" x14ac:dyDescent="0.2">
      <c r="H486" s="117"/>
    </row>
    <row r="487" spans="8:8" ht="12.75" customHeight="1" x14ac:dyDescent="0.2">
      <c r="H487" s="117"/>
    </row>
    <row r="488" spans="8:8" ht="12.75" customHeight="1" x14ac:dyDescent="0.2">
      <c r="H488" s="117"/>
    </row>
    <row r="489" spans="8:8" ht="12.75" customHeight="1" x14ac:dyDescent="0.2">
      <c r="H489" s="117"/>
    </row>
    <row r="490" spans="8:8" ht="12.75" customHeight="1" x14ac:dyDescent="0.2">
      <c r="H490" s="117"/>
    </row>
    <row r="491" spans="8:8" ht="12.75" customHeight="1" x14ac:dyDescent="0.2">
      <c r="H491" s="117"/>
    </row>
    <row r="492" spans="8:8" ht="12.75" customHeight="1" x14ac:dyDescent="0.2">
      <c r="H492" s="117"/>
    </row>
    <row r="493" spans="8:8" ht="12.75" customHeight="1" x14ac:dyDescent="0.2">
      <c r="H493" s="117"/>
    </row>
    <row r="494" spans="8:8" ht="12.75" customHeight="1" x14ac:dyDescent="0.2">
      <c r="H494" s="117"/>
    </row>
    <row r="495" spans="8:8" ht="12.75" customHeight="1" x14ac:dyDescent="0.2">
      <c r="H495" s="117"/>
    </row>
    <row r="496" spans="8:8" ht="12.75" customHeight="1" x14ac:dyDescent="0.2">
      <c r="H496" s="117"/>
    </row>
    <row r="497" spans="8:8" ht="12.75" customHeight="1" x14ac:dyDescent="0.2">
      <c r="H497" s="117"/>
    </row>
    <row r="498" spans="8:8" ht="12.75" customHeight="1" x14ac:dyDescent="0.2">
      <c r="H498" s="117"/>
    </row>
    <row r="499" spans="8:8" ht="12.75" customHeight="1" x14ac:dyDescent="0.2">
      <c r="H499" s="117"/>
    </row>
    <row r="500" spans="8:8" ht="12.75" customHeight="1" x14ac:dyDescent="0.2">
      <c r="H500" s="117"/>
    </row>
    <row r="501" spans="8:8" ht="12.75" customHeight="1" x14ac:dyDescent="0.2">
      <c r="H501" s="117"/>
    </row>
    <row r="502" spans="8:8" ht="12.75" customHeight="1" x14ac:dyDescent="0.2">
      <c r="H502" s="117"/>
    </row>
    <row r="503" spans="8:8" ht="12.75" customHeight="1" x14ac:dyDescent="0.2">
      <c r="H503" s="117"/>
    </row>
    <row r="504" spans="8:8" ht="12.75" customHeight="1" x14ac:dyDescent="0.2">
      <c r="H504" s="117"/>
    </row>
    <row r="505" spans="8:8" ht="12.75" customHeight="1" x14ac:dyDescent="0.2">
      <c r="H505" s="117"/>
    </row>
    <row r="506" spans="8:8" ht="12.75" customHeight="1" x14ac:dyDescent="0.2">
      <c r="H506" s="117"/>
    </row>
    <row r="507" spans="8:8" ht="12.75" customHeight="1" x14ac:dyDescent="0.2">
      <c r="H507" s="117"/>
    </row>
    <row r="508" spans="8:8" ht="12.75" customHeight="1" x14ac:dyDescent="0.2">
      <c r="H508" s="117"/>
    </row>
    <row r="509" spans="8:8" ht="12.75" customHeight="1" x14ac:dyDescent="0.2">
      <c r="H509" s="117"/>
    </row>
    <row r="510" spans="8:8" ht="12.75" customHeight="1" x14ac:dyDescent="0.2">
      <c r="H510" s="117"/>
    </row>
    <row r="511" spans="8:8" ht="12.75" customHeight="1" x14ac:dyDescent="0.2">
      <c r="H511" s="117"/>
    </row>
    <row r="512" spans="8:8" ht="12.75" customHeight="1" x14ac:dyDescent="0.2">
      <c r="H512" s="117"/>
    </row>
    <row r="513" spans="8:8" ht="12.75" customHeight="1" x14ac:dyDescent="0.2">
      <c r="H513" s="117"/>
    </row>
    <row r="514" spans="8:8" ht="12.75" customHeight="1" x14ac:dyDescent="0.2">
      <c r="H514" s="117"/>
    </row>
    <row r="515" spans="8:8" ht="12.75" customHeight="1" x14ac:dyDescent="0.2">
      <c r="H515" s="117"/>
    </row>
    <row r="516" spans="8:8" ht="12.75" customHeight="1" x14ac:dyDescent="0.2">
      <c r="H516" s="117"/>
    </row>
    <row r="517" spans="8:8" ht="12.75" customHeight="1" x14ac:dyDescent="0.2">
      <c r="H517" s="117"/>
    </row>
    <row r="518" spans="8:8" ht="12.75" customHeight="1" x14ac:dyDescent="0.2">
      <c r="H518" s="117"/>
    </row>
    <row r="519" spans="8:8" ht="12.75" customHeight="1" x14ac:dyDescent="0.2">
      <c r="H519" s="117"/>
    </row>
    <row r="520" spans="8:8" ht="12.75" customHeight="1" x14ac:dyDescent="0.2">
      <c r="H520" s="117"/>
    </row>
    <row r="521" spans="8:8" ht="12.75" customHeight="1" x14ac:dyDescent="0.2">
      <c r="H521" s="117"/>
    </row>
    <row r="522" spans="8:8" ht="12.75" customHeight="1" x14ac:dyDescent="0.2">
      <c r="H522" s="117"/>
    </row>
    <row r="523" spans="8:8" ht="12.75" customHeight="1" x14ac:dyDescent="0.2">
      <c r="H523" s="117"/>
    </row>
    <row r="524" spans="8:8" ht="12.75" customHeight="1" x14ac:dyDescent="0.2">
      <c r="H524" s="117"/>
    </row>
    <row r="525" spans="8:8" ht="12.75" customHeight="1" x14ac:dyDescent="0.2">
      <c r="H525" s="117"/>
    </row>
    <row r="526" spans="8:8" ht="12.75" customHeight="1" x14ac:dyDescent="0.2">
      <c r="H526" s="117"/>
    </row>
    <row r="527" spans="8:8" ht="12.75" customHeight="1" x14ac:dyDescent="0.2">
      <c r="H527" s="117"/>
    </row>
    <row r="528" spans="8:8" ht="12.75" customHeight="1" x14ac:dyDescent="0.2">
      <c r="H528" s="117"/>
    </row>
    <row r="529" spans="8:8" ht="12.75" customHeight="1" x14ac:dyDescent="0.2">
      <c r="H529" s="117"/>
    </row>
    <row r="530" spans="8:8" ht="12.75" customHeight="1" x14ac:dyDescent="0.2">
      <c r="H530" s="117"/>
    </row>
    <row r="531" spans="8:8" ht="12.75" customHeight="1" x14ac:dyDescent="0.2">
      <c r="H531" s="117"/>
    </row>
    <row r="532" spans="8:8" ht="12.75" customHeight="1" x14ac:dyDescent="0.2">
      <c r="H532" s="117"/>
    </row>
    <row r="533" spans="8:8" ht="12.75" customHeight="1" x14ac:dyDescent="0.2">
      <c r="H533" s="117"/>
    </row>
    <row r="534" spans="8:8" ht="12.75" customHeight="1" x14ac:dyDescent="0.2">
      <c r="H534" s="117"/>
    </row>
    <row r="535" spans="8:8" ht="12.75" customHeight="1" x14ac:dyDescent="0.2">
      <c r="H535" s="117"/>
    </row>
    <row r="536" spans="8:8" ht="12.75" customHeight="1" x14ac:dyDescent="0.2">
      <c r="H536" s="117"/>
    </row>
    <row r="537" spans="8:8" ht="12.75" customHeight="1" x14ac:dyDescent="0.2">
      <c r="H537" s="117"/>
    </row>
    <row r="538" spans="8:8" ht="12.75" customHeight="1" x14ac:dyDescent="0.2">
      <c r="H538" s="117"/>
    </row>
    <row r="539" spans="8:8" ht="12.75" customHeight="1" x14ac:dyDescent="0.2">
      <c r="H539" s="117"/>
    </row>
    <row r="540" spans="8:8" ht="12.75" customHeight="1" x14ac:dyDescent="0.2">
      <c r="H540" s="117"/>
    </row>
    <row r="541" spans="8:8" ht="12.75" customHeight="1" x14ac:dyDescent="0.2">
      <c r="H541" s="117"/>
    </row>
    <row r="542" spans="8:8" ht="12.75" customHeight="1" x14ac:dyDescent="0.2">
      <c r="H542" s="117"/>
    </row>
    <row r="543" spans="8:8" ht="12.75" customHeight="1" x14ac:dyDescent="0.2">
      <c r="H543" s="117"/>
    </row>
    <row r="544" spans="8:8" ht="12.75" customHeight="1" x14ac:dyDescent="0.2">
      <c r="H544" s="117"/>
    </row>
    <row r="545" spans="8:8" ht="12.75" customHeight="1" x14ac:dyDescent="0.2">
      <c r="H545" s="117"/>
    </row>
    <row r="546" spans="8:8" ht="12.75" customHeight="1" x14ac:dyDescent="0.2">
      <c r="H546" s="117"/>
    </row>
    <row r="547" spans="8:8" ht="12.75" customHeight="1" x14ac:dyDescent="0.2">
      <c r="H547" s="117"/>
    </row>
    <row r="548" spans="8:8" ht="12.75" customHeight="1" x14ac:dyDescent="0.2">
      <c r="H548" s="117"/>
    </row>
    <row r="549" spans="8:8" ht="12.75" customHeight="1" x14ac:dyDescent="0.2">
      <c r="H549" s="117"/>
    </row>
    <row r="550" spans="8:8" ht="12.75" customHeight="1" x14ac:dyDescent="0.2">
      <c r="H550" s="117"/>
    </row>
    <row r="551" spans="8:8" ht="12.75" customHeight="1" x14ac:dyDescent="0.2">
      <c r="H551" s="117"/>
    </row>
    <row r="552" spans="8:8" ht="12.75" customHeight="1" x14ac:dyDescent="0.2">
      <c r="H552" s="117"/>
    </row>
    <row r="553" spans="8:8" ht="12.75" customHeight="1" x14ac:dyDescent="0.2">
      <c r="H553" s="117"/>
    </row>
    <row r="554" spans="8:8" ht="12.75" customHeight="1" x14ac:dyDescent="0.2">
      <c r="H554" s="117"/>
    </row>
    <row r="555" spans="8:8" ht="12.75" customHeight="1" x14ac:dyDescent="0.2">
      <c r="H555" s="117"/>
    </row>
    <row r="556" spans="8:8" ht="12.75" customHeight="1" x14ac:dyDescent="0.2">
      <c r="H556" s="117"/>
    </row>
    <row r="557" spans="8:8" ht="12.75" customHeight="1" x14ac:dyDescent="0.2">
      <c r="H557" s="117"/>
    </row>
    <row r="558" spans="8:8" ht="12.75" customHeight="1" x14ac:dyDescent="0.2">
      <c r="H558" s="117"/>
    </row>
    <row r="559" spans="8:8" ht="12.75" customHeight="1" x14ac:dyDescent="0.2">
      <c r="H559" s="117"/>
    </row>
    <row r="560" spans="8:8" ht="12.75" customHeight="1" x14ac:dyDescent="0.2">
      <c r="H560" s="117"/>
    </row>
    <row r="561" spans="8:8" ht="12.75" customHeight="1" x14ac:dyDescent="0.2">
      <c r="H561" s="117"/>
    </row>
    <row r="562" spans="8:8" ht="12.75" customHeight="1" x14ac:dyDescent="0.2">
      <c r="H562" s="117"/>
    </row>
    <row r="563" spans="8:8" ht="12.75" customHeight="1" x14ac:dyDescent="0.2">
      <c r="H563" s="117"/>
    </row>
    <row r="564" spans="8:8" ht="12.75" customHeight="1" x14ac:dyDescent="0.2">
      <c r="H564" s="117"/>
    </row>
    <row r="565" spans="8:8" ht="12.75" customHeight="1" x14ac:dyDescent="0.2">
      <c r="H565" s="117"/>
    </row>
    <row r="566" spans="8:8" ht="12.75" customHeight="1" x14ac:dyDescent="0.2">
      <c r="H566" s="117"/>
    </row>
    <row r="567" spans="8:8" ht="12.75" customHeight="1" x14ac:dyDescent="0.2">
      <c r="H567" s="117"/>
    </row>
    <row r="568" spans="8:8" ht="12.75" customHeight="1" x14ac:dyDescent="0.2">
      <c r="H568" s="117"/>
    </row>
    <row r="569" spans="8:8" ht="12.75" customHeight="1" x14ac:dyDescent="0.2">
      <c r="H569" s="117"/>
    </row>
    <row r="570" spans="8:8" ht="12.75" customHeight="1" x14ac:dyDescent="0.2">
      <c r="H570" s="117"/>
    </row>
    <row r="571" spans="8:8" ht="12.75" customHeight="1" x14ac:dyDescent="0.2">
      <c r="H571" s="117"/>
    </row>
    <row r="572" spans="8:8" ht="12.75" customHeight="1" x14ac:dyDescent="0.2">
      <c r="H572" s="117"/>
    </row>
    <row r="573" spans="8:8" ht="12.75" customHeight="1" x14ac:dyDescent="0.2">
      <c r="H573" s="117"/>
    </row>
    <row r="574" spans="8:8" ht="12.75" customHeight="1" x14ac:dyDescent="0.2">
      <c r="H574" s="117"/>
    </row>
    <row r="575" spans="8:8" ht="12.75" customHeight="1" x14ac:dyDescent="0.2">
      <c r="H575" s="117"/>
    </row>
    <row r="576" spans="8:8" ht="12.75" customHeight="1" x14ac:dyDescent="0.2">
      <c r="H576" s="117"/>
    </row>
    <row r="577" spans="8:8" ht="12.75" customHeight="1" x14ac:dyDescent="0.2">
      <c r="H577" s="117"/>
    </row>
    <row r="578" spans="8:8" ht="12.75" customHeight="1" x14ac:dyDescent="0.2">
      <c r="H578" s="117"/>
    </row>
    <row r="579" spans="8:8" ht="12.75" customHeight="1" x14ac:dyDescent="0.2">
      <c r="H579" s="117"/>
    </row>
    <row r="580" spans="8:8" ht="12.75" customHeight="1" x14ac:dyDescent="0.2">
      <c r="H580" s="117"/>
    </row>
    <row r="581" spans="8:8" ht="12.75" customHeight="1" x14ac:dyDescent="0.2">
      <c r="H581" s="117"/>
    </row>
    <row r="582" spans="8:8" ht="12.75" customHeight="1" x14ac:dyDescent="0.2">
      <c r="H582" s="117"/>
    </row>
    <row r="583" spans="8:8" ht="12.75" customHeight="1" x14ac:dyDescent="0.2">
      <c r="H583" s="117"/>
    </row>
    <row r="584" spans="8:8" ht="12.75" customHeight="1" x14ac:dyDescent="0.2">
      <c r="H584" s="117"/>
    </row>
    <row r="585" spans="8:8" ht="12.75" customHeight="1" x14ac:dyDescent="0.2">
      <c r="H585" s="117"/>
    </row>
    <row r="586" spans="8:8" ht="12.75" customHeight="1" x14ac:dyDescent="0.2">
      <c r="H586" s="117"/>
    </row>
    <row r="587" spans="8:8" ht="12.75" customHeight="1" x14ac:dyDescent="0.2">
      <c r="H587" s="117"/>
    </row>
    <row r="588" spans="8:8" ht="12.75" customHeight="1" x14ac:dyDescent="0.2">
      <c r="H588" s="117"/>
    </row>
    <row r="589" spans="8:8" ht="12.75" customHeight="1" x14ac:dyDescent="0.2">
      <c r="H589" s="117"/>
    </row>
    <row r="590" spans="8:8" ht="12.75" customHeight="1" x14ac:dyDescent="0.2">
      <c r="H590" s="117"/>
    </row>
    <row r="591" spans="8:8" ht="12.75" customHeight="1" x14ac:dyDescent="0.2">
      <c r="H591" s="117"/>
    </row>
    <row r="592" spans="8:8" ht="12.75" customHeight="1" x14ac:dyDescent="0.2">
      <c r="H592" s="117"/>
    </row>
    <row r="593" spans="8:8" ht="12.75" customHeight="1" x14ac:dyDescent="0.2">
      <c r="H593" s="117"/>
    </row>
    <row r="594" spans="8:8" ht="12.75" customHeight="1" x14ac:dyDescent="0.2">
      <c r="H594" s="117"/>
    </row>
    <row r="595" spans="8:8" ht="12.75" customHeight="1" x14ac:dyDescent="0.2">
      <c r="H595" s="117"/>
    </row>
    <row r="596" spans="8:8" ht="12.75" customHeight="1" x14ac:dyDescent="0.2">
      <c r="H596" s="117"/>
    </row>
    <row r="597" spans="8:8" ht="12.75" customHeight="1" x14ac:dyDescent="0.2">
      <c r="H597" s="117"/>
    </row>
    <row r="598" spans="8:8" ht="12.75" customHeight="1" x14ac:dyDescent="0.2">
      <c r="H598" s="117"/>
    </row>
    <row r="599" spans="8:8" ht="12.75" customHeight="1" x14ac:dyDescent="0.2">
      <c r="H599" s="117"/>
    </row>
    <row r="600" spans="8:8" ht="12.75" customHeight="1" x14ac:dyDescent="0.2">
      <c r="H600" s="117"/>
    </row>
    <row r="601" spans="8:8" ht="12.75" customHeight="1" x14ac:dyDescent="0.2">
      <c r="H601" s="117"/>
    </row>
    <row r="602" spans="8:8" ht="12.75" customHeight="1" x14ac:dyDescent="0.2">
      <c r="H602" s="117"/>
    </row>
    <row r="603" spans="8:8" ht="12.75" customHeight="1" x14ac:dyDescent="0.2">
      <c r="H603" s="117"/>
    </row>
    <row r="604" spans="8:8" ht="12.75" customHeight="1" x14ac:dyDescent="0.2">
      <c r="H604" s="117"/>
    </row>
    <row r="605" spans="8:8" ht="12.75" customHeight="1" x14ac:dyDescent="0.2">
      <c r="H605" s="117"/>
    </row>
    <row r="606" spans="8:8" ht="12.75" customHeight="1" x14ac:dyDescent="0.2">
      <c r="H606" s="117"/>
    </row>
    <row r="607" spans="8:8" ht="12.75" customHeight="1" x14ac:dyDescent="0.2">
      <c r="H607" s="117"/>
    </row>
    <row r="608" spans="8:8" ht="12.75" customHeight="1" x14ac:dyDescent="0.2">
      <c r="H608" s="117"/>
    </row>
    <row r="609" spans="8:8" ht="12.75" customHeight="1" x14ac:dyDescent="0.2">
      <c r="H609" s="117"/>
    </row>
    <row r="610" spans="8:8" ht="12.75" customHeight="1" x14ac:dyDescent="0.2">
      <c r="H610" s="117"/>
    </row>
    <row r="611" spans="8:8" ht="12.75" customHeight="1" x14ac:dyDescent="0.2">
      <c r="H611" s="117"/>
    </row>
    <row r="612" spans="8:8" ht="12.75" customHeight="1" x14ac:dyDescent="0.2">
      <c r="H612" s="117"/>
    </row>
    <row r="613" spans="8:8" ht="12.75" customHeight="1" x14ac:dyDescent="0.2">
      <c r="H613" s="117"/>
    </row>
    <row r="614" spans="8:8" ht="12.75" customHeight="1" x14ac:dyDescent="0.2">
      <c r="H614" s="117"/>
    </row>
    <row r="615" spans="8:8" ht="12.75" customHeight="1" x14ac:dyDescent="0.2">
      <c r="H615" s="117"/>
    </row>
    <row r="616" spans="8:8" ht="12.75" customHeight="1" x14ac:dyDescent="0.2">
      <c r="H616" s="117"/>
    </row>
    <row r="617" spans="8:8" ht="12.75" customHeight="1" x14ac:dyDescent="0.2">
      <c r="H617" s="117"/>
    </row>
    <row r="618" spans="8:8" ht="12.75" customHeight="1" x14ac:dyDescent="0.2">
      <c r="H618" s="117"/>
    </row>
    <row r="619" spans="8:8" ht="12.75" customHeight="1" x14ac:dyDescent="0.2">
      <c r="H619" s="117"/>
    </row>
    <row r="620" spans="8:8" ht="12.75" customHeight="1" x14ac:dyDescent="0.2">
      <c r="H620" s="117"/>
    </row>
    <row r="621" spans="8:8" ht="12.75" customHeight="1" x14ac:dyDescent="0.2">
      <c r="H621" s="117"/>
    </row>
    <row r="622" spans="8:8" ht="12.75" customHeight="1" x14ac:dyDescent="0.2">
      <c r="H622" s="117"/>
    </row>
    <row r="623" spans="8:8" ht="12.75" customHeight="1" x14ac:dyDescent="0.2">
      <c r="H623" s="117"/>
    </row>
    <row r="624" spans="8:8" ht="12.75" customHeight="1" x14ac:dyDescent="0.2">
      <c r="H624" s="117"/>
    </row>
    <row r="625" spans="8:8" ht="12.75" customHeight="1" x14ac:dyDescent="0.2">
      <c r="H625" s="117"/>
    </row>
    <row r="626" spans="8:8" ht="12.75" customHeight="1" x14ac:dyDescent="0.2">
      <c r="H626" s="117"/>
    </row>
    <row r="627" spans="8:8" ht="12.75" customHeight="1" x14ac:dyDescent="0.2">
      <c r="H627" s="117"/>
    </row>
    <row r="628" spans="8:8" ht="12.75" customHeight="1" x14ac:dyDescent="0.2">
      <c r="H628" s="117"/>
    </row>
    <row r="629" spans="8:8" ht="12.75" customHeight="1" x14ac:dyDescent="0.2">
      <c r="H629" s="117"/>
    </row>
    <row r="630" spans="8:8" ht="12.75" customHeight="1" x14ac:dyDescent="0.2">
      <c r="H630" s="117"/>
    </row>
    <row r="631" spans="8:8" ht="12.75" customHeight="1" x14ac:dyDescent="0.2">
      <c r="H631" s="117"/>
    </row>
    <row r="632" spans="8:8" ht="12.75" customHeight="1" x14ac:dyDescent="0.2">
      <c r="H632" s="117"/>
    </row>
    <row r="633" spans="8:8" ht="12.75" customHeight="1" x14ac:dyDescent="0.2">
      <c r="H633" s="117"/>
    </row>
    <row r="634" spans="8:8" ht="12.75" customHeight="1" x14ac:dyDescent="0.2">
      <c r="H634" s="117"/>
    </row>
    <row r="635" spans="8:8" ht="12.75" customHeight="1" x14ac:dyDescent="0.2">
      <c r="H635" s="117"/>
    </row>
    <row r="636" spans="8:8" ht="12.75" customHeight="1" x14ac:dyDescent="0.2">
      <c r="H636" s="117"/>
    </row>
    <row r="637" spans="8:8" ht="12.75" customHeight="1" x14ac:dyDescent="0.2">
      <c r="H637" s="117"/>
    </row>
    <row r="638" spans="8:8" ht="12.75" customHeight="1" x14ac:dyDescent="0.2">
      <c r="H638" s="117"/>
    </row>
    <row r="639" spans="8:8" ht="12.75" customHeight="1" x14ac:dyDescent="0.2">
      <c r="H639" s="117"/>
    </row>
    <row r="640" spans="8:8" ht="12.75" customHeight="1" x14ac:dyDescent="0.2">
      <c r="H640" s="117"/>
    </row>
    <row r="641" spans="8:8" ht="12.75" customHeight="1" x14ac:dyDescent="0.2">
      <c r="H641" s="117"/>
    </row>
    <row r="642" spans="8:8" ht="12.75" customHeight="1" x14ac:dyDescent="0.2">
      <c r="H642" s="117"/>
    </row>
    <row r="643" spans="8:8" ht="12.75" customHeight="1" x14ac:dyDescent="0.2">
      <c r="H643" s="117"/>
    </row>
    <row r="644" spans="8:8" ht="12.75" customHeight="1" x14ac:dyDescent="0.2">
      <c r="H644" s="117"/>
    </row>
    <row r="645" spans="8:8" ht="12.75" customHeight="1" x14ac:dyDescent="0.2">
      <c r="H645" s="117"/>
    </row>
    <row r="646" spans="8:8" ht="12.75" customHeight="1" x14ac:dyDescent="0.2">
      <c r="H646" s="117"/>
    </row>
    <row r="647" spans="8:8" ht="12.75" customHeight="1" x14ac:dyDescent="0.2">
      <c r="H647" s="117"/>
    </row>
    <row r="648" spans="8:8" ht="12.75" customHeight="1" x14ac:dyDescent="0.2">
      <c r="H648" s="117"/>
    </row>
    <row r="649" spans="8:8" ht="12.75" customHeight="1" x14ac:dyDescent="0.2">
      <c r="H649" s="117"/>
    </row>
    <row r="650" spans="8:8" ht="12.75" customHeight="1" x14ac:dyDescent="0.2">
      <c r="H650" s="117"/>
    </row>
    <row r="651" spans="8:8" ht="12.75" customHeight="1" x14ac:dyDescent="0.2">
      <c r="H651" s="117"/>
    </row>
    <row r="652" spans="8:8" ht="12.75" customHeight="1" x14ac:dyDescent="0.2">
      <c r="H652" s="117"/>
    </row>
    <row r="653" spans="8:8" ht="12.75" customHeight="1" x14ac:dyDescent="0.2">
      <c r="H653" s="117"/>
    </row>
    <row r="654" spans="8:8" ht="12.75" customHeight="1" x14ac:dyDescent="0.2">
      <c r="H654" s="117"/>
    </row>
    <row r="655" spans="8:8" ht="12.75" customHeight="1" x14ac:dyDescent="0.2">
      <c r="H655" s="117"/>
    </row>
    <row r="656" spans="8:8" ht="12.75" customHeight="1" x14ac:dyDescent="0.2">
      <c r="H656" s="117"/>
    </row>
    <row r="657" spans="8:8" ht="12.75" customHeight="1" x14ac:dyDescent="0.2">
      <c r="H657" s="117"/>
    </row>
    <row r="658" spans="8:8" ht="12.75" customHeight="1" x14ac:dyDescent="0.2">
      <c r="H658" s="117"/>
    </row>
    <row r="659" spans="8:8" ht="12.75" customHeight="1" x14ac:dyDescent="0.2">
      <c r="H659" s="117"/>
    </row>
    <row r="660" spans="8:8" ht="12.75" customHeight="1" x14ac:dyDescent="0.2">
      <c r="H660" s="117"/>
    </row>
    <row r="661" spans="8:8" ht="12.75" customHeight="1" x14ac:dyDescent="0.2">
      <c r="H661" s="117"/>
    </row>
    <row r="662" spans="8:8" ht="12.75" customHeight="1" x14ac:dyDescent="0.2">
      <c r="H662" s="117"/>
    </row>
    <row r="663" spans="8:8" ht="12.75" customHeight="1" x14ac:dyDescent="0.2">
      <c r="H663" s="117"/>
    </row>
    <row r="664" spans="8:8" ht="12.75" customHeight="1" x14ac:dyDescent="0.2">
      <c r="H664" s="117"/>
    </row>
    <row r="665" spans="8:8" ht="12.75" customHeight="1" x14ac:dyDescent="0.2">
      <c r="H665" s="117"/>
    </row>
    <row r="666" spans="8:8" ht="12.75" customHeight="1" x14ac:dyDescent="0.2">
      <c r="H666" s="117"/>
    </row>
    <row r="667" spans="8:8" ht="12.75" customHeight="1" x14ac:dyDescent="0.2">
      <c r="H667" s="117"/>
    </row>
    <row r="668" spans="8:8" ht="12.75" customHeight="1" x14ac:dyDescent="0.2">
      <c r="H668" s="117"/>
    </row>
    <row r="669" spans="8:8" ht="12.75" customHeight="1" x14ac:dyDescent="0.2">
      <c r="H669" s="117"/>
    </row>
    <row r="670" spans="8:8" ht="12.75" customHeight="1" x14ac:dyDescent="0.2">
      <c r="H670" s="117"/>
    </row>
    <row r="671" spans="8:8" ht="12.75" customHeight="1" x14ac:dyDescent="0.2">
      <c r="H671" s="117"/>
    </row>
    <row r="672" spans="8:8" ht="12.75" customHeight="1" x14ac:dyDescent="0.2">
      <c r="H672" s="117"/>
    </row>
    <row r="673" spans="8:8" ht="12.75" customHeight="1" x14ac:dyDescent="0.2">
      <c r="H673" s="117"/>
    </row>
    <row r="674" spans="8:8" ht="12.75" customHeight="1" x14ac:dyDescent="0.2">
      <c r="H674" s="117"/>
    </row>
    <row r="675" spans="8:8" ht="12.75" customHeight="1" x14ac:dyDescent="0.2">
      <c r="H675" s="117"/>
    </row>
    <row r="676" spans="8:8" ht="12.75" customHeight="1" x14ac:dyDescent="0.2">
      <c r="H676" s="117"/>
    </row>
    <row r="677" spans="8:8" ht="12.75" customHeight="1" x14ac:dyDescent="0.2">
      <c r="H677" s="117"/>
    </row>
    <row r="678" spans="8:8" ht="12.75" customHeight="1" x14ac:dyDescent="0.2">
      <c r="H678" s="117"/>
    </row>
    <row r="679" spans="8:8" ht="12.75" customHeight="1" x14ac:dyDescent="0.2">
      <c r="H679" s="117"/>
    </row>
    <row r="680" spans="8:8" ht="12.75" customHeight="1" x14ac:dyDescent="0.2">
      <c r="H680" s="117"/>
    </row>
    <row r="681" spans="8:8" ht="12.75" customHeight="1" x14ac:dyDescent="0.2">
      <c r="H681" s="117"/>
    </row>
    <row r="682" spans="8:8" ht="12.75" customHeight="1" x14ac:dyDescent="0.2">
      <c r="H682" s="117"/>
    </row>
    <row r="683" spans="8:8" ht="12.75" customHeight="1" x14ac:dyDescent="0.2">
      <c r="H683" s="117"/>
    </row>
    <row r="684" spans="8:8" ht="12.75" customHeight="1" x14ac:dyDescent="0.2">
      <c r="H684" s="117"/>
    </row>
    <row r="685" spans="8:8" ht="12.75" customHeight="1" x14ac:dyDescent="0.2">
      <c r="H685" s="117"/>
    </row>
    <row r="686" spans="8:8" ht="12.75" customHeight="1" x14ac:dyDescent="0.2">
      <c r="H686" s="117"/>
    </row>
    <row r="687" spans="8:8" ht="12.75" customHeight="1" x14ac:dyDescent="0.2">
      <c r="H687" s="117"/>
    </row>
    <row r="688" spans="8:8" ht="12.75" customHeight="1" x14ac:dyDescent="0.2">
      <c r="H688" s="117"/>
    </row>
    <row r="689" spans="8:8" ht="12.75" customHeight="1" x14ac:dyDescent="0.2">
      <c r="H689" s="117"/>
    </row>
    <row r="690" spans="8:8" ht="12.75" customHeight="1" x14ac:dyDescent="0.2">
      <c r="H690" s="117"/>
    </row>
    <row r="691" spans="8:8" ht="12.75" customHeight="1" x14ac:dyDescent="0.2">
      <c r="H691" s="117"/>
    </row>
    <row r="692" spans="8:8" ht="12.75" customHeight="1" x14ac:dyDescent="0.2">
      <c r="H692" s="117"/>
    </row>
    <row r="693" spans="8:8" ht="12.75" customHeight="1" x14ac:dyDescent="0.2">
      <c r="H693" s="117"/>
    </row>
    <row r="694" spans="8:8" ht="12.75" customHeight="1" x14ac:dyDescent="0.2">
      <c r="H694" s="117"/>
    </row>
    <row r="695" spans="8:8" ht="12.75" customHeight="1" x14ac:dyDescent="0.2">
      <c r="H695" s="117"/>
    </row>
    <row r="696" spans="8:8" ht="12.75" customHeight="1" x14ac:dyDescent="0.2">
      <c r="H696" s="117"/>
    </row>
    <row r="697" spans="8:8" ht="12.75" customHeight="1" x14ac:dyDescent="0.2">
      <c r="H697" s="117"/>
    </row>
    <row r="698" spans="8:8" ht="12.75" customHeight="1" x14ac:dyDescent="0.2">
      <c r="H698" s="117"/>
    </row>
    <row r="699" spans="8:8" ht="12.75" customHeight="1" x14ac:dyDescent="0.2">
      <c r="H699" s="117"/>
    </row>
    <row r="700" spans="8:8" ht="12.75" customHeight="1" x14ac:dyDescent="0.2">
      <c r="H700" s="117"/>
    </row>
    <row r="701" spans="8:8" ht="12.75" customHeight="1" x14ac:dyDescent="0.2">
      <c r="H701" s="117"/>
    </row>
    <row r="702" spans="8:8" ht="12.75" customHeight="1" x14ac:dyDescent="0.2">
      <c r="H702" s="117"/>
    </row>
    <row r="703" spans="8:8" ht="12.75" customHeight="1" x14ac:dyDescent="0.2">
      <c r="H703" s="117"/>
    </row>
    <row r="704" spans="8:8" ht="12.75" customHeight="1" x14ac:dyDescent="0.2">
      <c r="H704" s="117"/>
    </row>
    <row r="705" spans="8:8" ht="12.75" customHeight="1" x14ac:dyDescent="0.2">
      <c r="H705" s="117"/>
    </row>
    <row r="706" spans="8:8" ht="12.75" customHeight="1" x14ac:dyDescent="0.2">
      <c r="H706" s="117"/>
    </row>
    <row r="707" spans="8:8" ht="12.75" customHeight="1" x14ac:dyDescent="0.2">
      <c r="H707" s="117"/>
    </row>
    <row r="708" spans="8:8" ht="12.75" customHeight="1" x14ac:dyDescent="0.2">
      <c r="H708" s="117"/>
    </row>
    <row r="709" spans="8:8" ht="12.75" customHeight="1" x14ac:dyDescent="0.2">
      <c r="H709" s="117"/>
    </row>
    <row r="710" spans="8:8" ht="12.75" customHeight="1" x14ac:dyDescent="0.2">
      <c r="H710" s="117"/>
    </row>
    <row r="711" spans="8:8" ht="12.75" customHeight="1" x14ac:dyDescent="0.2">
      <c r="H711" s="117"/>
    </row>
    <row r="712" spans="8:8" ht="12.75" customHeight="1" x14ac:dyDescent="0.2">
      <c r="H712" s="117"/>
    </row>
    <row r="713" spans="8:8" ht="12.75" customHeight="1" x14ac:dyDescent="0.2">
      <c r="H713" s="117"/>
    </row>
    <row r="714" spans="8:8" ht="12.75" customHeight="1" x14ac:dyDescent="0.2">
      <c r="H714" s="117"/>
    </row>
    <row r="715" spans="8:8" ht="12.75" customHeight="1" x14ac:dyDescent="0.2">
      <c r="H715" s="117"/>
    </row>
    <row r="716" spans="8:8" ht="12.75" customHeight="1" x14ac:dyDescent="0.2">
      <c r="H716" s="117"/>
    </row>
    <row r="717" spans="8:8" ht="12.75" customHeight="1" x14ac:dyDescent="0.2">
      <c r="H717" s="117"/>
    </row>
    <row r="718" spans="8:8" ht="12.75" customHeight="1" x14ac:dyDescent="0.2">
      <c r="H718" s="117"/>
    </row>
    <row r="719" spans="8:8" ht="12.75" customHeight="1" x14ac:dyDescent="0.2">
      <c r="H719" s="117"/>
    </row>
    <row r="720" spans="8:8" ht="12.75" customHeight="1" x14ac:dyDescent="0.2">
      <c r="H720" s="117"/>
    </row>
    <row r="721" spans="8:8" ht="12.75" customHeight="1" x14ac:dyDescent="0.2">
      <c r="H721" s="117"/>
    </row>
    <row r="722" spans="8:8" ht="12.75" customHeight="1" x14ac:dyDescent="0.2">
      <c r="H722" s="117"/>
    </row>
    <row r="723" spans="8:8" ht="12.75" customHeight="1" x14ac:dyDescent="0.2">
      <c r="H723" s="117"/>
    </row>
    <row r="724" spans="8:8" ht="12.75" customHeight="1" x14ac:dyDescent="0.2">
      <c r="H724" s="117"/>
    </row>
    <row r="725" spans="8:8" ht="12.75" customHeight="1" x14ac:dyDescent="0.2">
      <c r="H725" s="117"/>
    </row>
    <row r="726" spans="8:8" ht="12.75" customHeight="1" x14ac:dyDescent="0.2">
      <c r="H726" s="117"/>
    </row>
    <row r="727" spans="8:8" ht="12.75" customHeight="1" x14ac:dyDescent="0.2">
      <c r="H727" s="117"/>
    </row>
    <row r="728" spans="8:8" ht="12.75" customHeight="1" x14ac:dyDescent="0.2">
      <c r="H728" s="117"/>
    </row>
    <row r="729" spans="8:8" ht="12.75" customHeight="1" x14ac:dyDescent="0.2">
      <c r="H729" s="117"/>
    </row>
    <row r="730" spans="8:8" ht="12.75" customHeight="1" x14ac:dyDescent="0.2">
      <c r="H730" s="117"/>
    </row>
    <row r="731" spans="8:8" ht="12.75" customHeight="1" x14ac:dyDescent="0.2">
      <c r="H731" s="117"/>
    </row>
    <row r="732" spans="8:8" ht="12.75" customHeight="1" x14ac:dyDescent="0.2">
      <c r="H732" s="117"/>
    </row>
    <row r="733" spans="8:8" ht="12.75" customHeight="1" x14ac:dyDescent="0.2">
      <c r="H733" s="117"/>
    </row>
    <row r="734" spans="8:8" ht="12.75" customHeight="1" x14ac:dyDescent="0.2">
      <c r="H734" s="117"/>
    </row>
    <row r="735" spans="8:8" ht="12.75" customHeight="1" x14ac:dyDescent="0.2">
      <c r="H735" s="117"/>
    </row>
    <row r="736" spans="8:8" ht="12.75" customHeight="1" x14ac:dyDescent="0.2">
      <c r="H736" s="117"/>
    </row>
    <row r="737" spans="8:8" ht="12.75" customHeight="1" x14ac:dyDescent="0.2">
      <c r="H737" s="117"/>
    </row>
    <row r="738" spans="8:8" ht="12.75" customHeight="1" x14ac:dyDescent="0.2">
      <c r="H738" s="117"/>
    </row>
    <row r="739" spans="8:8" ht="12.75" customHeight="1" x14ac:dyDescent="0.2">
      <c r="H739" s="117"/>
    </row>
    <row r="740" spans="8:8" ht="12.75" customHeight="1" x14ac:dyDescent="0.2">
      <c r="H740" s="117"/>
    </row>
    <row r="741" spans="8:8" ht="12.75" customHeight="1" x14ac:dyDescent="0.2">
      <c r="H741" s="117"/>
    </row>
    <row r="742" spans="8:8" ht="12.75" customHeight="1" x14ac:dyDescent="0.2">
      <c r="H742" s="117"/>
    </row>
    <row r="743" spans="8:8" ht="12.75" customHeight="1" x14ac:dyDescent="0.2">
      <c r="H743" s="117"/>
    </row>
    <row r="744" spans="8:8" ht="12.75" customHeight="1" x14ac:dyDescent="0.2">
      <c r="H744" s="117"/>
    </row>
    <row r="745" spans="8:8" ht="12.75" customHeight="1" x14ac:dyDescent="0.2">
      <c r="H745" s="117"/>
    </row>
    <row r="746" spans="8:8" ht="12.75" customHeight="1" x14ac:dyDescent="0.2">
      <c r="H746" s="117"/>
    </row>
    <row r="747" spans="8:8" ht="12.75" customHeight="1" x14ac:dyDescent="0.2">
      <c r="H747" s="117"/>
    </row>
    <row r="748" spans="8:8" ht="12.75" customHeight="1" x14ac:dyDescent="0.2">
      <c r="H748" s="117"/>
    </row>
    <row r="749" spans="8:8" ht="12.75" customHeight="1" x14ac:dyDescent="0.2">
      <c r="H749" s="117"/>
    </row>
    <row r="750" spans="8:8" ht="12.75" customHeight="1" x14ac:dyDescent="0.2">
      <c r="H750" s="117"/>
    </row>
    <row r="751" spans="8:8" ht="12.75" customHeight="1" x14ac:dyDescent="0.2">
      <c r="H751" s="117"/>
    </row>
    <row r="752" spans="8:8" ht="12.75" customHeight="1" x14ac:dyDescent="0.2">
      <c r="H752" s="117"/>
    </row>
    <row r="753" spans="8:8" ht="12.75" customHeight="1" x14ac:dyDescent="0.2">
      <c r="H753" s="117"/>
    </row>
    <row r="754" spans="8:8" ht="12.75" customHeight="1" x14ac:dyDescent="0.2">
      <c r="H754" s="117"/>
    </row>
    <row r="755" spans="8:8" ht="12.75" customHeight="1" x14ac:dyDescent="0.2">
      <c r="H755" s="117"/>
    </row>
    <row r="756" spans="8:8" ht="12.75" customHeight="1" x14ac:dyDescent="0.2">
      <c r="H756" s="117"/>
    </row>
    <row r="757" spans="8:8" ht="12.75" customHeight="1" x14ac:dyDescent="0.2">
      <c r="H757" s="117"/>
    </row>
    <row r="758" spans="8:8" ht="12.75" customHeight="1" x14ac:dyDescent="0.2">
      <c r="H758" s="117"/>
    </row>
    <row r="759" spans="8:8" ht="12.75" customHeight="1" x14ac:dyDescent="0.2">
      <c r="H759" s="117"/>
    </row>
    <row r="760" spans="8:8" ht="12.75" customHeight="1" x14ac:dyDescent="0.2">
      <c r="H760" s="117"/>
    </row>
    <row r="761" spans="8:8" ht="12.75" customHeight="1" x14ac:dyDescent="0.2">
      <c r="H761" s="117"/>
    </row>
    <row r="762" spans="8:8" ht="12.75" customHeight="1" x14ac:dyDescent="0.2">
      <c r="H762" s="117"/>
    </row>
    <row r="763" spans="8:8" ht="12.75" customHeight="1" x14ac:dyDescent="0.2">
      <c r="H763" s="117"/>
    </row>
    <row r="764" spans="8:8" ht="12.75" customHeight="1" x14ac:dyDescent="0.2">
      <c r="H764" s="117"/>
    </row>
    <row r="765" spans="8:8" ht="12.75" customHeight="1" x14ac:dyDescent="0.2">
      <c r="H765" s="117"/>
    </row>
    <row r="766" spans="8:8" ht="12.75" customHeight="1" x14ac:dyDescent="0.2">
      <c r="H766" s="117"/>
    </row>
    <row r="767" spans="8:8" ht="12.75" customHeight="1" x14ac:dyDescent="0.2">
      <c r="H767" s="117"/>
    </row>
    <row r="768" spans="8:8" ht="12.75" customHeight="1" x14ac:dyDescent="0.2">
      <c r="H768" s="117"/>
    </row>
    <row r="769" spans="8:8" ht="12.75" customHeight="1" x14ac:dyDescent="0.2">
      <c r="H769" s="117"/>
    </row>
    <row r="770" spans="8:8" ht="12.75" customHeight="1" x14ac:dyDescent="0.2">
      <c r="H770" s="117"/>
    </row>
    <row r="771" spans="8:8" ht="12.75" customHeight="1" x14ac:dyDescent="0.2">
      <c r="H771" s="117"/>
    </row>
    <row r="772" spans="8:8" ht="12.75" customHeight="1" x14ac:dyDescent="0.2">
      <c r="H772" s="117"/>
    </row>
    <row r="773" spans="8:8" ht="12.75" customHeight="1" x14ac:dyDescent="0.2">
      <c r="H773" s="117"/>
    </row>
    <row r="774" spans="8:8" ht="12.75" customHeight="1" x14ac:dyDescent="0.2">
      <c r="H774" s="117"/>
    </row>
    <row r="775" spans="8:8" ht="12.75" customHeight="1" x14ac:dyDescent="0.2">
      <c r="H775" s="117"/>
    </row>
    <row r="776" spans="8:8" ht="12.75" customHeight="1" x14ac:dyDescent="0.2">
      <c r="H776" s="117"/>
    </row>
    <row r="777" spans="8:8" ht="12.75" customHeight="1" x14ac:dyDescent="0.2">
      <c r="H777" s="117"/>
    </row>
    <row r="778" spans="8:8" ht="12.75" customHeight="1" x14ac:dyDescent="0.2">
      <c r="H778" s="117"/>
    </row>
    <row r="779" spans="8:8" ht="12.75" customHeight="1" x14ac:dyDescent="0.2">
      <c r="H779" s="117"/>
    </row>
    <row r="780" spans="8:8" ht="12.75" customHeight="1" x14ac:dyDescent="0.2">
      <c r="H780" s="117"/>
    </row>
    <row r="781" spans="8:8" ht="12.75" customHeight="1" x14ac:dyDescent="0.2">
      <c r="H781" s="117"/>
    </row>
    <row r="782" spans="8:8" ht="12.75" customHeight="1" x14ac:dyDescent="0.2">
      <c r="H782" s="117"/>
    </row>
    <row r="783" spans="8:8" ht="12.75" customHeight="1" x14ac:dyDescent="0.2">
      <c r="H783" s="117"/>
    </row>
    <row r="784" spans="8:8" ht="12.75" customHeight="1" x14ac:dyDescent="0.2">
      <c r="H784" s="117"/>
    </row>
    <row r="785" spans="8:8" ht="12.75" customHeight="1" x14ac:dyDescent="0.2">
      <c r="H785" s="117"/>
    </row>
    <row r="786" spans="8:8" ht="12.75" customHeight="1" x14ac:dyDescent="0.2">
      <c r="H786" s="117"/>
    </row>
    <row r="787" spans="8:8" ht="12.75" customHeight="1" x14ac:dyDescent="0.2">
      <c r="H787" s="117"/>
    </row>
    <row r="788" spans="8:8" ht="12.75" customHeight="1" x14ac:dyDescent="0.2">
      <c r="H788" s="117"/>
    </row>
    <row r="789" spans="8:8" ht="12.75" customHeight="1" x14ac:dyDescent="0.2">
      <c r="H789" s="117"/>
    </row>
    <row r="790" spans="8:8" ht="12.75" customHeight="1" x14ac:dyDescent="0.2">
      <c r="H790" s="117"/>
    </row>
    <row r="791" spans="8:8" ht="12.75" customHeight="1" x14ac:dyDescent="0.2">
      <c r="H791" s="117"/>
    </row>
    <row r="792" spans="8:8" ht="12.75" customHeight="1" x14ac:dyDescent="0.2">
      <c r="H792" s="117"/>
    </row>
    <row r="793" spans="8:8" ht="12.75" customHeight="1" x14ac:dyDescent="0.2">
      <c r="H793" s="117"/>
    </row>
    <row r="794" spans="8:8" ht="12.75" customHeight="1" x14ac:dyDescent="0.2">
      <c r="H794" s="117"/>
    </row>
    <row r="795" spans="8:8" ht="12.75" customHeight="1" x14ac:dyDescent="0.2">
      <c r="H795" s="117"/>
    </row>
    <row r="796" spans="8:8" ht="12.75" customHeight="1" x14ac:dyDescent="0.2">
      <c r="H796" s="117"/>
    </row>
    <row r="797" spans="8:8" ht="12.75" customHeight="1" x14ac:dyDescent="0.2">
      <c r="H797" s="117"/>
    </row>
    <row r="798" spans="8:8" ht="12.75" customHeight="1" x14ac:dyDescent="0.2">
      <c r="H798" s="117"/>
    </row>
    <row r="799" spans="8:8" ht="12.75" customHeight="1" x14ac:dyDescent="0.2">
      <c r="H799" s="117"/>
    </row>
    <row r="800" spans="8:8" ht="12.75" customHeight="1" x14ac:dyDescent="0.2">
      <c r="H800" s="117"/>
    </row>
    <row r="801" spans="8:8" ht="12.75" customHeight="1" x14ac:dyDescent="0.2">
      <c r="H801" s="117"/>
    </row>
    <row r="802" spans="8:8" ht="12.75" customHeight="1" x14ac:dyDescent="0.2">
      <c r="H802" s="117"/>
    </row>
    <row r="803" spans="8:8" ht="12.75" customHeight="1" x14ac:dyDescent="0.2">
      <c r="H803" s="117"/>
    </row>
    <row r="804" spans="8:8" ht="12.75" customHeight="1" x14ac:dyDescent="0.2">
      <c r="H804" s="117"/>
    </row>
    <row r="805" spans="8:8" ht="12.75" customHeight="1" x14ac:dyDescent="0.2">
      <c r="H805" s="117"/>
    </row>
    <row r="806" spans="8:8" ht="12.75" customHeight="1" x14ac:dyDescent="0.2">
      <c r="H806" s="117"/>
    </row>
    <row r="807" spans="8:8" ht="12.75" customHeight="1" x14ac:dyDescent="0.2">
      <c r="H807" s="117"/>
    </row>
    <row r="808" spans="8:8" ht="12.75" customHeight="1" x14ac:dyDescent="0.2">
      <c r="H808" s="117"/>
    </row>
    <row r="809" spans="8:8" ht="12.75" customHeight="1" x14ac:dyDescent="0.2">
      <c r="H809" s="117"/>
    </row>
    <row r="810" spans="8:8" ht="12.75" customHeight="1" x14ac:dyDescent="0.2">
      <c r="H810" s="117"/>
    </row>
    <row r="811" spans="8:8" ht="12.75" customHeight="1" x14ac:dyDescent="0.2">
      <c r="H811" s="117"/>
    </row>
    <row r="812" spans="8:8" ht="12.75" customHeight="1" x14ac:dyDescent="0.2">
      <c r="H812" s="117"/>
    </row>
    <row r="813" spans="8:8" ht="12.75" customHeight="1" x14ac:dyDescent="0.2">
      <c r="H813" s="117"/>
    </row>
    <row r="814" spans="8:8" ht="12.75" customHeight="1" x14ac:dyDescent="0.2">
      <c r="H814" s="117"/>
    </row>
    <row r="815" spans="8:8" ht="12.75" customHeight="1" x14ac:dyDescent="0.2">
      <c r="H815" s="117"/>
    </row>
    <row r="816" spans="8:8" ht="12.75" customHeight="1" x14ac:dyDescent="0.2">
      <c r="H816" s="117"/>
    </row>
    <row r="817" spans="8:8" ht="12.75" customHeight="1" x14ac:dyDescent="0.2">
      <c r="H817" s="117"/>
    </row>
    <row r="818" spans="8:8" ht="12.75" customHeight="1" x14ac:dyDescent="0.2">
      <c r="H818" s="117"/>
    </row>
    <row r="819" spans="8:8" ht="12.75" customHeight="1" x14ac:dyDescent="0.2">
      <c r="H819" s="117"/>
    </row>
    <row r="820" spans="8:8" ht="12.75" customHeight="1" x14ac:dyDescent="0.2">
      <c r="H820" s="117"/>
    </row>
    <row r="821" spans="8:8" ht="12.75" customHeight="1" x14ac:dyDescent="0.2">
      <c r="H821" s="117"/>
    </row>
    <row r="822" spans="8:8" ht="12.75" customHeight="1" x14ac:dyDescent="0.2">
      <c r="H822" s="117"/>
    </row>
    <row r="823" spans="8:8" ht="12.75" customHeight="1" x14ac:dyDescent="0.2">
      <c r="H823" s="117"/>
    </row>
    <row r="824" spans="8:8" ht="12.75" customHeight="1" x14ac:dyDescent="0.2">
      <c r="H824" s="117"/>
    </row>
    <row r="825" spans="8:8" ht="12.75" customHeight="1" x14ac:dyDescent="0.2">
      <c r="H825" s="117"/>
    </row>
    <row r="826" spans="8:8" ht="12.75" customHeight="1" x14ac:dyDescent="0.2">
      <c r="H826" s="117"/>
    </row>
    <row r="827" spans="8:8" ht="12.75" customHeight="1" x14ac:dyDescent="0.2">
      <c r="H827" s="117"/>
    </row>
    <row r="828" spans="8:8" ht="12.75" customHeight="1" x14ac:dyDescent="0.2">
      <c r="H828" s="117"/>
    </row>
    <row r="829" spans="8:8" ht="12.75" customHeight="1" x14ac:dyDescent="0.2">
      <c r="H829" s="117"/>
    </row>
    <row r="830" spans="8:8" ht="12.75" customHeight="1" x14ac:dyDescent="0.2">
      <c r="H830" s="117"/>
    </row>
    <row r="831" spans="8:8" ht="12.75" customHeight="1" x14ac:dyDescent="0.2">
      <c r="H831" s="117"/>
    </row>
    <row r="832" spans="8:8" ht="12.75" customHeight="1" x14ac:dyDescent="0.2">
      <c r="H832" s="117"/>
    </row>
    <row r="833" spans="8:8" ht="12.75" customHeight="1" x14ac:dyDescent="0.2">
      <c r="H833" s="117"/>
    </row>
    <row r="834" spans="8:8" ht="12.75" customHeight="1" x14ac:dyDescent="0.2">
      <c r="H834" s="117"/>
    </row>
    <row r="835" spans="8:8" ht="12.75" customHeight="1" x14ac:dyDescent="0.2">
      <c r="H835" s="117"/>
    </row>
    <row r="836" spans="8:8" ht="12.75" customHeight="1" x14ac:dyDescent="0.2">
      <c r="H836" s="117"/>
    </row>
    <row r="837" spans="8:8" ht="12.75" customHeight="1" x14ac:dyDescent="0.2">
      <c r="H837" s="117"/>
    </row>
    <row r="838" spans="8:8" ht="12.75" customHeight="1" x14ac:dyDescent="0.2">
      <c r="H838" s="117"/>
    </row>
    <row r="839" spans="8:8" ht="12.75" customHeight="1" x14ac:dyDescent="0.2">
      <c r="H839" s="117"/>
    </row>
    <row r="840" spans="8:8" ht="12.75" customHeight="1" x14ac:dyDescent="0.2">
      <c r="H840" s="117"/>
    </row>
    <row r="841" spans="8:8" ht="12.75" customHeight="1" x14ac:dyDescent="0.2">
      <c r="H841" s="117"/>
    </row>
    <row r="842" spans="8:8" ht="12.75" customHeight="1" x14ac:dyDescent="0.2">
      <c r="H842" s="117"/>
    </row>
    <row r="843" spans="8:8" ht="12.75" customHeight="1" x14ac:dyDescent="0.2">
      <c r="H843" s="117"/>
    </row>
    <row r="844" spans="8:8" ht="12.75" customHeight="1" x14ac:dyDescent="0.2">
      <c r="H844" s="117"/>
    </row>
    <row r="845" spans="8:8" ht="12.75" customHeight="1" x14ac:dyDescent="0.2">
      <c r="H845" s="117"/>
    </row>
    <row r="846" spans="8:8" ht="12.75" customHeight="1" x14ac:dyDescent="0.2">
      <c r="H846" s="117"/>
    </row>
    <row r="847" spans="8:8" ht="12.75" customHeight="1" x14ac:dyDescent="0.2">
      <c r="H847" s="117"/>
    </row>
    <row r="848" spans="8:8" ht="12.75" customHeight="1" x14ac:dyDescent="0.2">
      <c r="H848" s="117"/>
    </row>
    <row r="849" spans="8:8" ht="12.75" customHeight="1" x14ac:dyDescent="0.2">
      <c r="H849" s="117"/>
    </row>
    <row r="850" spans="8:8" ht="12.75" customHeight="1" x14ac:dyDescent="0.2">
      <c r="H850" s="117"/>
    </row>
    <row r="851" spans="8:8" ht="12.75" customHeight="1" x14ac:dyDescent="0.2">
      <c r="H851" s="117"/>
    </row>
    <row r="852" spans="8:8" ht="12.75" customHeight="1" x14ac:dyDescent="0.2">
      <c r="H852" s="117"/>
    </row>
    <row r="853" spans="8:8" ht="12.75" customHeight="1" x14ac:dyDescent="0.2">
      <c r="H853" s="117"/>
    </row>
    <row r="854" spans="8:8" ht="12.75" customHeight="1" x14ac:dyDescent="0.2">
      <c r="H854" s="117"/>
    </row>
    <row r="855" spans="8:8" ht="12.75" customHeight="1" x14ac:dyDescent="0.2">
      <c r="H855" s="117"/>
    </row>
    <row r="856" spans="8:8" ht="12.75" customHeight="1" x14ac:dyDescent="0.2">
      <c r="H856" s="117"/>
    </row>
    <row r="857" spans="8:8" ht="12.75" customHeight="1" x14ac:dyDescent="0.2">
      <c r="H857" s="117"/>
    </row>
    <row r="858" spans="8:8" ht="12.75" customHeight="1" x14ac:dyDescent="0.2">
      <c r="H858" s="117"/>
    </row>
    <row r="859" spans="8:8" ht="12.75" customHeight="1" x14ac:dyDescent="0.2">
      <c r="H859" s="117"/>
    </row>
    <row r="860" spans="8:8" ht="12.75" customHeight="1" x14ac:dyDescent="0.2">
      <c r="H860" s="117"/>
    </row>
    <row r="861" spans="8:8" ht="12.75" customHeight="1" x14ac:dyDescent="0.2">
      <c r="H861" s="117"/>
    </row>
    <row r="862" spans="8:8" ht="12.75" customHeight="1" x14ac:dyDescent="0.2">
      <c r="H862" s="117"/>
    </row>
    <row r="863" spans="8:8" ht="12.75" customHeight="1" x14ac:dyDescent="0.2">
      <c r="H863" s="117"/>
    </row>
    <row r="864" spans="8:8" ht="12.75" customHeight="1" x14ac:dyDescent="0.2">
      <c r="H864" s="117"/>
    </row>
    <row r="865" spans="8:8" ht="12.75" customHeight="1" x14ac:dyDescent="0.2">
      <c r="H865" s="117"/>
    </row>
    <row r="866" spans="8:8" ht="12.75" customHeight="1" x14ac:dyDescent="0.2">
      <c r="H866" s="117"/>
    </row>
    <row r="867" spans="8:8" ht="12.75" customHeight="1" x14ac:dyDescent="0.2">
      <c r="H867" s="117"/>
    </row>
    <row r="868" spans="8:8" ht="12.75" customHeight="1" x14ac:dyDescent="0.2">
      <c r="H868" s="117"/>
    </row>
    <row r="869" spans="8:8" ht="12.75" customHeight="1" x14ac:dyDescent="0.2">
      <c r="H869" s="117"/>
    </row>
    <row r="870" spans="8:8" ht="12.75" customHeight="1" x14ac:dyDescent="0.2">
      <c r="H870" s="117"/>
    </row>
    <row r="871" spans="8:8" ht="12.75" customHeight="1" x14ac:dyDescent="0.2">
      <c r="H871" s="117"/>
    </row>
    <row r="872" spans="8:8" ht="12.75" customHeight="1" x14ac:dyDescent="0.2">
      <c r="H872" s="117"/>
    </row>
    <row r="873" spans="8:8" ht="12.75" customHeight="1" x14ac:dyDescent="0.2">
      <c r="H873" s="117"/>
    </row>
    <row r="874" spans="8:8" ht="12.75" customHeight="1" x14ac:dyDescent="0.2">
      <c r="H874" s="117"/>
    </row>
    <row r="875" spans="8:8" ht="12.75" customHeight="1" x14ac:dyDescent="0.2">
      <c r="H875" s="117"/>
    </row>
    <row r="876" spans="8:8" ht="12.75" customHeight="1" x14ac:dyDescent="0.2">
      <c r="H876" s="117"/>
    </row>
    <row r="877" spans="8:8" ht="12.75" customHeight="1" x14ac:dyDescent="0.2">
      <c r="H877" s="117"/>
    </row>
    <row r="878" spans="8:8" ht="12.75" customHeight="1" x14ac:dyDescent="0.2">
      <c r="H878" s="117"/>
    </row>
    <row r="879" spans="8:8" ht="12.75" customHeight="1" x14ac:dyDescent="0.2">
      <c r="H879" s="117"/>
    </row>
    <row r="880" spans="8:8" ht="12.75" customHeight="1" x14ac:dyDescent="0.2">
      <c r="H880" s="117"/>
    </row>
    <row r="881" spans="8:8" ht="12.75" customHeight="1" x14ac:dyDescent="0.2">
      <c r="H881" s="117"/>
    </row>
    <row r="882" spans="8:8" ht="12.75" customHeight="1" x14ac:dyDescent="0.2">
      <c r="H882" s="117"/>
    </row>
    <row r="883" spans="8:8" ht="12.75" customHeight="1" x14ac:dyDescent="0.2">
      <c r="H883" s="117"/>
    </row>
    <row r="884" spans="8:8" ht="12.75" customHeight="1" x14ac:dyDescent="0.2">
      <c r="H884" s="117"/>
    </row>
    <row r="885" spans="8:8" ht="12.75" customHeight="1" x14ac:dyDescent="0.2">
      <c r="H885" s="117"/>
    </row>
    <row r="886" spans="8:8" ht="12.75" customHeight="1" x14ac:dyDescent="0.2">
      <c r="H886" s="117"/>
    </row>
    <row r="887" spans="8:8" ht="12.75" customHeight="1" x14ac:dyDescent="0.2">
      <c r="H887" s="117"/>
    </row>
    <row r="888" spans="8:8" ht="12.75" customHeight="1" x14ac:dyDescent="0.2">
      <c r="H888" s="117"/>
    </row>
    <row r="889" spans="8:8" ht="12.75" customHeight="1" x14ac:dyDescent="0.2">
      <c r="H889" s="117"/>
    </row>
    <row r="890" spans="8:8" ht="12.75" customHeight="1" x14ac:dyDescent="0.2">
      <c r="H890" s="117"/>
    </row>
    <row r="891" spans="8:8" ht="12.75" customHeight="1" x14ac:dyDescent="0.2">
      <c r="H891" s="117"/>
    </row>
    <row r="892" spans="8:8" ht="12.75" customHeight="1" x14ac:dyDescent="0.2">
      <c r="H892" s="117"/>
    </row>
    <row r="893" spans="8:8" ht="12.75" customHeight="1" x14ac:dyDescent="0.2">
      <c r="H893" s="117"/>
    </row>
    <row r="894" spans="8:8" ht="12.75" customHeight="1" x14ac:dyDescent="0.2">
      <c r="H894" s="117"/>
    </row>
    <row r="895" spans="8:8" ht="12.75" customHeight="1" x14ac:dyDescent="0.2">
      <c r="H895" s="117"/>
    </row>
    <row r="896" spans="8:8" ht="12.75" customHeight="1" x14ac:dyDescent="0.2">
      <c r="H896" s="117"/>
    </row>
    <row r="897" spans="8:8" ht="12.75" customHeight="1" x14ac:dyDescent="0.2">
      <c r="H897" s="117"/>
    </row>
    <row r="898" spans="8:8" ht="12.75" customHeight="1" x14ac:dyDescent="0.2">
      <c r="H898" s="117"/>
    </row>
    <row r="899" spans="8:8" ht="12.75" customHeight="1" x14ac:dyDescent="0.2">
      <c r="H899" s="117"/>
    </row>
    <row r="900" spans="8:8" ht="12.75" customHeight="1" x14ac:dyDescent="0.2">
      <c r="H900" s="117"/>
    </row>
    <row r="901" spans="8:8" ht="12.75" customHeight="1" x14ac:dyDescent="0.2">
      <c r="H901" s="117"/>
    </row>
    <row r="902" spans="8:8" ht="12.75" customHeight="1" x14ac:dyDescent="0.2">
      <c r="H902" s="117"/>
    </row>
    <row r="903" spans="8:8" ht="12.75" customHeight="1" x14ac:dyDescent="0.2">
      <c r="H903" s="117"/>
    </row>
    <row r="904" spans="8:8" ht="12.75" customHeight="1" x14ac:dyDescent="0.2">
      <c r="H904" s="117"/>
    </row>
    <row r="905" spans="8:8" ht="12.75" customHeight="1" x14ac:dyDescent="0.2">
      <c r="H905" s="117"/>
    </row>
    <row r="906" spans="8:8" ht="12.75" customHeight="1" x14ac:dyDescent="0.2">
      <c r="H906" s="117"/>
    </row>
    <row r="907" spans="8:8" ht="12.75" customHeight="1" x14ac:dyDescent="0.2">
      <c r="H907" s="117"/>
    </row>
    <row r="908" spans="8:8" ht="12.75" customHeight="1" x14ac:dyDescent="0.2">
      <c r="H908" s="117"/>
    </row>
    <row r="909" spans="8:8" ht="12.75" customHeight="1" x14ac:dyDescent="0.2">
      <c r="H909" s="117"/>
    </row>
    <row r="910" spans="8:8" ht="12.75" customHeight="1" x14ac:dyDescent="0.2">
      <c r="H910" s="117"/>
    </row>
    <row r="911" spans="8:8" ht="12.75" customHeight="1" x14ac:dyDescent="0.2">
      <c r="H911" s="117"/>
    </row>
    <row r="912" spans="8:8" ht="12.75" customHeight="1" x14ac:dyDescent="0.2">
      <c r="H912" s="117"/>
    </row>
    <row r="913" spans="8:8" ht="12.75" customHeight="1" x14ac:dyDescent="0.2">
      <c r="H913" s="117"/>
    </row>
    <row r="914" spans="8:8" ht="12.75" customHeight="1" x14ac:dyDescent="0.2">
      <c r="H914" s="117"/>
    </row>
    <row r="915" spans="8:8" ht="12.75" customHeight="1" x14ac:dyDescent="0.2">
      <c r="H915" s="117"/>
    </row>
    <row r="916" spans="8:8" ht="12.75" customHeight="1" x14ac:dyDescent="0.2">
      <c r="H916" s="117"/>
    </row>
    <row r="917" spans="8:8" ht="12.75" customHeight="1" x14ac:dyDescent="0.2">
      <c r="H917" s="117"/>
    </row>
    <row r="918" spans="8:8" ht="12.75" customHeight="1" x14ac:dyDescent="0.2">
      <c r="H918" s="117"/>
    </row>
    <row r="919" spans="8:8" ht="12.75" customHeight="1" x14ac:dyDescent="0.2">
      <c r="H919" s="117"/>
    </row>
    <row r="920" spans="8:8" ht="12.75" customHeight="1" x14ac:dyDescent="0.2">
      <c r="H920" s="117"/>
    </row>
    <row r="921" spans="8:8" ht="12.75" customHeight="1" x14ac:dyDescent="0.2">
      <c r="H921" s="117"/>
    </row>
    <row r="922" spans="8:8" ht="12.75" customHeight="1" x14ac:dyDescent="0.2">
      <c r="H922" s="117"/>
    </row>
    <row r="923" spans="8:8" ht="12.75" customHeight="1" x14ac:dyDescent="0.2">
      <c r="H923" s="117"/>
    </row>
    <row r="924" spans="8:8" ht="12.75" customHeight="1" x14ac:dyDescent="0.2">
      <c r="H924" s="117"/>
    </row>
    <row r="925" spans="8:8" ht="12.75" customHeight="1" x14ac:dyDescent="0.2">
      <c r="H925" s="117"/>
    </row>
    <row r="926" spans="8:8" ht="12.75" customHeight="1" x14ac:dyDescent="0.2">
      <c r="H926" s="117"/>
    </row>
    <row r="927" spans="8:8" ht="12.75" customHeight="1" x14ac:dyDescent="0.2">
      <c r="H927" s="117"/>
    </row>
    <row r="928" spans="8:8" ht="12.75" customHeight="1" x14ac:dyDescent="0.2">
      <c r="H928" s="117"/>
    </row>
    <row r="929" spans="8:8" ht="12.75" customHeight="1" x14ac:dyDescent="0.2">
      <c r="H929" s="117"/>
    </row>
    <row r="930" spans="8:8" ht="12.75" customHeight="1" x14ac:dyDescent="0.2">
      <c r="H930" s="117"/>
    </row>
    <row r="931" spans="8:8" ht="12.75" customHeight="1" x14ac:dyDescent="0.2">
      <c r="H931" s="117"/>
    </row>
    <row r="932" spans="8:8" ht="12.75" customHeight="1" x14ac:dyDescent="0.2">
      <c r="H932" s="117"/>
    </row>
    <row r="933" spans="8:8" ht="12.75" customHeight="1" x14ac:dyDescent="0.2">
      <c r="H933" s="117"/>
    </row>
    <row r="934" spans="8:8" ht="12.75" customHeight="1" x14ac:dyDescent="0.2">
      <c r="H934" s="117"/>
    </row>
    <row r="935" spans="8:8" ht="12.75" customHeight="1" x14ac:dyDescent="0.2">
      <c r="H935" s="117"/>
    </row>
    <row r="936" spans="8:8" ht="12.75" customHeight="1" x14ac:dyDescent="0.2">
      <c r="H936" s="117"/>
    </row>
    <row r="937" spans="8:8" ht="12.75" customHeight="1" x14ac:dyDescent="0.2">
      <c r="H937" s="117"/>
    </row>
    <row r="938" spans="8:8" ht="12.75" customHeight="1" x14ac:dyDescent="0.2">
      <c r="H938" s="117"/>
    </row>
    <row r="939" spans="8:8" ht="12.75" customHeight="1" x14ac:dyDescent="0.2">
      <c r="H939" s="117"/>
    </row>
    <row r="940" spans="8:8" ht="12.75" customHeight="1" x14ac:dyDescent="0.2">
      <c r="H940" s="117"/>
    </row>
    <row r="941" spans="8:8" ht="12.75" customHeight="1" x14ac:dyDescent="0.2">
      <c r="H941" s="117"/>
    </row>
    <row r="942" spans="8:8" ht="12.75" customHeight="1" x14ac:dyDescent="0.2">
      <c r="H942" s="117"/>
    </row>
    <row r="943" spans="8:8" ht="12.75" customHeight="1" x14ac:dyDescent="0.2">
      <c r="H943" s="117"/>
    </row>
    <row r="944" spans="8:8" ht="12.75" customHeight="1" x14ac:dyDescent="0.2">
      <c r="H944" s="117"/>
    </row>
    <row r="945" spans="8:8" ht="12.75" customHeight="1" x14ac:dyDescent="0.2">
      <c r="H945" s="117"/>
    </row>
    <row r="946" spans="8:8" ht="12.75" customHeight="1" x14ac:dyDescent="0.2">
      <c r="H946" s="117"/>
    </row>
    <row r="947" spans="8:8" ht="12.75" customHeight="1" x14ac:dyDescent="0.2">
      <c r="H947" s="117"/>
    </row>
    <row r="948" spans="8:8" ht="12.75" customHeight="1" x14ac:dyDescent="0.2">
      <c r="H948" s="117"/>
    </row>
    <row r="949" spans="8:8" ht="12.75" customHeight="1" x14ac:dyDescent="0.2">
      <c r="H949" s="117"/>
    </row>
    <row r="950" spans="8:8" ht="12.75" customHeight="1" x14ac:dyDescent="0.2">
      <c r="H950" s="117"/>
    </row>
    <row r="951" spans="8:8" ht="12.75" customHeight="1" x14ac:dyDescent="0.2">
      <c r="H951" s="117"/>
    </row>
    <row r="952" spans="8:8" ht="12.75" customHeight="1" x14ac:dyDescent="0.2">
      <c r="H952" s="117"/>
    </row>
    <row r="953" spans="8:8" ht="12.75" customHeight="1" x14ac:dyDescent="0.2">
      <c r="H953" s="117"/>
    </row>
    <row r="954" spans="8:8" ht="12.75" customHeight="1" x14ac:dyDescent="0.2">
      <c r="H954" s="117"/>
    </row>
    <row r="955" spans="8:8" ht="12.75" customHeight="1" x14ac:dyDescent="0.2">
      <c r="H955" s="117"/>
    </row>
    <row r="956" spans="8:8" ht="12.75" customHeight="1" x14ac:dyDescent="0.2">
      <c r="H956" s="117"/>
    </row>
    <row r="957" spans="8:8" ht="12.75" customHeight="1" x14ac:dyDescent="0.2">
      <c r="H957" s="117"/>
    </row>
    <row r="958" spans="8:8" ht="12.75" customHeight="1" x14ac:dyDescent="0.2">
      <c r="H958" s="117"/>
    </row>
    <row r="959" spans="8:8" ht="12.75" customHeight="1" x14ac:dyDescent="0.2">
      <c r="H959" s="117"/>
    </row>
    <row r="960" spans="8:8" ht="12.75" customHeight="1" x14ac:dyDescent="0.2">
      <c r="H960" s="117"/>
    </row>
    <row r="961" spans="8:8" ht="12.75" customHeight="1" x14ac:dyDescent="0.2">
      <c r="H961" s="117"/>
    </row>
    <row r="962" spans="8:8" ht="12.75" customHeight="1" x14ac:dyDescent="0.2">
      <c r="H962" s="117"/>
    </row>
    <row r="963" spans="8:8" ht="12.75" customHeight="1" x14ac:dyDescent="0.2">
      <c r="H963" s="117"/>
    </row>
    <row r="964" spans="8:8" ht="12.75" customHeight="1" x14ac:dyDescent="0.2">
      <c r="H964" s="117"/>
    </row>
    <row r="965" spans="8:8" ht="12.75" customHeight="1" x14ac:dyDescent="0.2">
      <c r="H965" s="117"/>
    </row>
    <row r="966" spans="8:8" ht="12.75" customHeight="1" x14ac:dyDescent="0.2">
      <c r="H966" s="117"/>
    </row>
    <row r="967" spans="8:8" ht="12.75" customHeight="1" x14ac:dyDescent="0.2">
      <c r="H967" s="117"/>
    </row>
    <row r="968" spans="8:8" ht="12.75" customHeight="1" x14ac:dyDescent="0.2">
      <c r="H968" s="117"/>
    </row>
    <row r="969" spans="8:8" ht="12.75" customHeight="1" x14ac:dyDescent="0.2">
      <c r="H969" s="117"/>
    </row>
    <row r="970" spans="8:8" ht="12.75" customHeight="1" x14ac:dyDescent="0.2">
      <c r="H970" s="117"/>
    </row>
    <row r="971" spans="8:8" ht="12.75" customHeight="1" x14ac:dyDescent="0.2">
      <c r="H971" s="117"/>
    </row>
    <row r="972" spans="8:8" ht="12.75" customHeight="1" x14ac:dyDescent="0.2">
      <c r="H972" s="117"/>
    </row>
    <row r="973" spans="8:8" ht="12.75" customHeight="1" x14ac:dyDescent="0.2">
      <c r="H973" s="117"/>
    </row>
    <row r="974" spans="8:8" ht="12.75" customHeight="1" x14ac:dyDescent="0.2">
      <c r="H974" s="117"/>
    </row>
    <row r="975" spans="8:8" ht="12.75" customHeight="1" x14ac:dyDescent="0.2">
      <c r="H975" s="117"/>
    </row>
    <row r="976" spans="8:8" ht="12.75" customHeight="1" x14ac:dyDescent="0.2">
      <c r="H976" s="117"/>
    </row>
    <row r="977" spans="8:8" ht="12.75" customHeight="1" x14ac:dyDescent="0.2">
      <c r="H977" s="117"/>
    </row>
    <row r="978" spans="8:8" ht="12.75" customHeight="1" x14ac:dyDescent="0.2">
      <c r="H978" s="117"/>
    </row>
    <row r="979" spans="8:8" ht="12.75" customHeight="1" x14ac:dyDescent="0.2">
      <c r="H979" s="117"/>
    </row>
    <row r="980" spans="8:8" ht="12.75" customHeight="1" x14ac:dyDescent="0.2">
      <c r="H980" s="117"/>
    </row>
    <row r="981" spans="8:8" ht="12.75" customHeight="1" x14ac:dyDescent="0.2">
      <c r="H981" s="117"/>
    </row>
    <row r="982" spans="8:8" ht="12.75" customHeight="1" x14ac:dyDescent="0.2">
      <c r="H982" s="117"/>
    </row>
    <row r="983" spans="8:8" ht="12.75" customHeight="1" x14ac:dyDescent="0.2">
      <c r="H983" s="117"/>
    </row>
    <row r="984" spans="8:8" ht="12.75" customHeight="1" x14ac:dyDescent="0.2">
      <c r="H984" s="117"/>
    </row>
    <row r="985" spans="8:8" ht="12.75" customHeight="1" x14ac:dyDescent="0.2">
      <c r="H985" s="117"/>
    </row>
    <row r="986" spans="8:8" ht="12.75" customHeight="1" x14ac:dyDescent="0.2">
      <c r="H986" s="117"/>
    </row>
    <row r="987" spans="8:8" ht="12.75" customHeight="1" x14ac:dyDescent="0.2">
      <c r="H987" s="117"/>
    </row>
    <row r="988" spans="8:8" ht="12.75" customHeight="1" x14ac:dyDescent="0.2">
      <c r="H988" s="117"/>
    </row>
    <row r="989" spans="8:8" ht="12.75" customHeight="1" x14ac:dyDescent="0.2">
      <c r="H989" s="117"/>
    </row>
    <row r="990" spans="8:8" ht="12.75" customHeight="1" x14ac:dyDescent="0.2">
      <c r="H990" s="117"/>
    </row>
    <row r="991" spans="8:8" ht="12.75" customHeight="1" x14ac:dyDescent="0.2">
      <c r="H991" s="117"/>
    </row>
    <row r="992" spans="8:8" ht="12.75" customHeight="1" x14ac:dyDescent="0.2">
      <c r="H992" s="117"/>
    </row>
    <row r="993" spans="8:8" ht="12.75" customHeight="1" x14ac:dyDescent="0.2">
      <c r="H993" s="117"/>
    </row>
    <row r="994" spans="8:8" ht="12.75" customHeight="1" x14ac:dyDescent="0.2">
      <c r="H994" s="117"/>
    </row>
    <row r="995" spans="8:8" ht="12.75" customHeight="1" x14ac:dyDescent="0.2">
      <c r="H995" s="117"/>
    </row>
    <row r="996" spans="8:8" ht="12.75" customHeight="1" x14ac:dyDescent="0.2">
      <c r="H996" s="117"/>
    </row>
    <row r="997" spans="8:8" ht="12.75" customHeight="1" x14ac:dyDescent="0.2">
      <c r="H997" s="117"/>
    </row>
    <row r="998" spans="8:8" ht="12.75" customHeight="1" x14ac:dyDescent="0.2">
      <c r="H998" s="117"/>
    </row>
    <row r="999" spans="8:8" ht="12.75" customHeight="1" x14ac:dyDescent="0.2">
      <c r="H999" s="117"/>
    </row>
    <row r="1000" spans="8:8" ht="12.75" customHeight="1" x14ac:dyDescent="0.2">
      <c r="H1000" s="117"/>
    </row>
  </sheetData>
  <autoFilter ref="B1:M301">
    <filterColumn colId="0">
      <customFilters>
        <customFilter operator="notEqual" val=" "/>
      </customFilters>
    </filterColumn>
  </autoFilter>
  <hyperlinks>
    <hyperlink ref="O50" r:id="rId1"/>
    <hyperlink ref="O72" r:id="rId2"/>
  </hyperlinks>
  <pageMargins left="0.7" right="0.7" top="0.75" bottom="0.75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12</vt:i4>
      </vt:variant>
    </vt:vector>
  </HeadingPairs>
  <TitlesOfParts>
    <vt:vector size="19" baseType="lpstr">
      <vt:lpstr>3,9 km Finišas</vt:lpstr>
      <vt:lpstr>8,4 km Finišas</vt:lpstr>
      <vt:lpstr>stat</vt:lpstr>
      <vt:lpstr>nbox</vt:lpstr>
      <vt:lpstr>Ratai</vt:lpstr>
      <vt:lpstr>list</vt:lpstr>
      <vt:lpstr>registracija</vt:lpstr>
      <vt:lpstr>lap</vt:lpstr>
      <vt:lpstr>listt</vt:lpstr>
      <vt:lpstr>mag</vt:lpstr>
      <vt:lpstr>mag_gr</vt:lpstr>
      <vt:lpstr>'8,4 km Finišas'!ratai</vt:lpstr>
      <vt:lpstr>ratai</vt:lpstr>
      <vt:lpstr>reg</vt:lpstr>
      <vt:lpstr>rt</vt:lpstr>
      <vt:lpstr>'8,4 km Finišas'!rtt</vt:lpstr>
      <vt:lpstr>rtt</vt:lpstr>
      <vt:lpstr>vag</vt:lpstr>
      <vt:lpstr>vag_gr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</dc:creator>
  <cp:lastModifiedBy>Vidmantas</cp:lastModifiedBy>
  <cp:lastPrinted>2018-10-21T17:51:46Z</cp:lastPrinted>
  <dcterms:created xsi:type="dcterms:W3CDTF">2018-10-21T17:52:55Z</dcterms:created>
  <dcterms:modified xsi:type="dcterms:W3CDTF">2018-10-29T09:37:24Z</dcterms:modified>
</cp:coreProperties>
</file>