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3.8 km vaikai,šeimos" sheetId="1" r:id="rId1"/>
    <sheet name="3.8 km jauniai ir jaunučiai" sheetId="2" r:id="rId2"/>
    <sheet name="3.8 km moterys" sheetId="3" r:id="rId3"/>
    <sheet name="7.6 km vyrai" sheetId="4" r:id="rId4"/>
    <sheet name="reg" sheetId="5" state="hidden" r:id="rId5"/>
    <sheet name="list" sheetId="6" state="hidden" r:id="rId6"/>
    <sheet name="rez" sheetId="7" state="hidden" r:id="rId7"/>
    <sheet name="nbox" sheetId="8" state="hidden" r:id="rId8"/>
    <sheet name="Sertifikatas" sheetId="9" state="hidden" r:id="rId9"/>
  </sheets>
  <definedNames>
    <definedName name="_xlnm._FilterDatabase" localSheetId="4" hidden="1">'reg'!$A$1:$L$401</definedName>
    <definedName name="_xlnm._FilterDatabase" localSheetId="6" hidden="1">'rez'!$A$1:$N$301</definedName>
    <definedName name="_xlnm._FilterDatabase">'list'!$A$1:$O$401</definedName>
    <definedName name="listt">'list'!$B$2:$G$401</definedName>
    <definedName name="mag">'nbox'!$A$2:$D$92</definedName>
    <definedName name="mag_gr">'nbox'!$K$2:$M$11</definedName>
    <definedName name="ratai" localSheetId="1">'3.8 km jauniai ir jaunučiai'!#REF!</definedName>
    <definedName name="ratai" localSheetId="2">'3.8 km moterys'!#REF!</definedName>
    <definedName name="ratai" localSheetId="0">'3.8 km vaikai,šeimos'!#REF!</definedName>
    <definedName name="ratai" localSheetId="3">'7.6 km vyrai'!#REF!</definedName>
    <definedName name="ratai">'rez'!$A$3:$B$151</definedName>
    <definedName name="reg">'reg'!$B$2:$N$401</definedName>
    <definedName name="vag">'nbox'!$F$2:$I$92</definedName>
    <definedName name="vag_gr">'nbox'!$O$2:$Q$15</definedName>
  </definedNames>
  <calcPr fullCalcOnLoad="1"/>
</workbook>
</file>

<file path=xl/sharedStrings.xml><?xml version="1.0" encoding="utf-8"?>
<sst xmlns="http://schemas.openxmlformats.org/spreadsheetml/2006/main" count="1095" uniqueCount="393">
  <si>
    <t>h</t>
  </si>
  <si>
    <t>min</t>
  </si>
  <si>
    <t>sek</t>
  </si>
  <si>
    <t>Vieta</t>
  </si>
  <si>
    <t>st nr</t>
  </si>
  <si>
    <t>Lytis</t>
  </si>
  <si>
    <t>Age gr</t>
  </si>
  <si>
    <t>Vardas, Pavardė</t>
  </si>
  <si>
    <t>Gim data</t>
  </si>
  <si>
    <t>Komanda</t>
  </si>
  <si>
    <t>time</t>
  </si>
  <si>
    <t>delta</t>
  </si>
  <si>
    <t>bib</t>
  </si>
  <si>
    <t>Bib</t>
  </si>
  <si>
    <t>lyt</t>
  </si>
  <si>
    <t>komanda</t>
  </si>
  <si>
    <t>Vardas</t>
  </si>
  <si>
    <t>Pavardė</t>
  </si>
  <si>
    <t>Miestas</t>
  </si>
  <si>
    <t>Klubas</t>
  </si>
  <si>
    <t>pavard</t>
  </si>
  <si>
    <t>klb</t>
  </si>
  <si>
    <t>v</t>
  </si>
  <si>
    <t>Darius</t>
  </si>
  <si>
    <t>Auškelis</t>
  </si>
  <si>
    <t>Klaipėda</t>
  </si>
  <si>
    <t>A.L.L.</t>
  </si>
  <si>
    <t>Alius</t>
  </si>
  <si>
    <t>Barasa</t>
  </si>
  <si>
    <t>Algimantas</t>
  </si>
  <si>
    <t>Beinoravičius</t>
  </si>
  <si>
    <t>Palanga</t>
  </si>
  <si>
    <t>m</t>
  </si>
  <si>
    <t>Viltė</t>
  </si>
  <si>
    <t>Beržinskaitė</t>
  </si>
  <si>
    <t>Maratonas</t>
  </si>
  <si>
    <t>Jolanta</t>
  </si>
  <si>
    <t>Beržinskienė</t>
  </si>
  <si>
    <t>Skomantas</t>
  </si>
  <si>
    <t>Birėta</t>
  </si>
  <si>
    <t>Kretinga</t>
  </si>
  <si>
    <t>Viktorija</t>
  </si>
  <si>
    <t>Bočkutė</t>
  </si>
  <si>
    <t>Gargždai</t>
  </si>
  <si>
    <t>Sporto mokykla</t>
  </si>
  <si>
    <t>Dovydas</t>
  </si>
  <si>
    <t>Būdvytis</t>
  </si>
  <si>
    <t>Švėkšna</t>
  </si>
  <si>
    <t>Šilutės SM</t>
  </si>
  <si>
    <t>Evelina</t>
  </si>
  <si>
    <t>Budvytytė</t>
  </si>
  <si>
    <t>Ritmas</t>
  </si>
  <si>
    <t>Gintautas</t>
  </si>
  <si>
    <t>Bunys</t>
  </si>
  <si>
    <t>Algis</t>
  </si>
  <si>
    <t>Čerauskas</t>
  </si>
  <si>
    <t>Tauragė</t>
  </si>
  <si>
    <t>Šeima</t>
  </si>
  <si>
    <t>Tauragės BMK</t>
  </si>
  <si>
    <t>Aidas</t>
  </si>
  <si>
    <t>Tadas</t>
  </si>
  <si>
    <t>Evaldas</t>
  </si>
  <si>
    <t>Darulis</t>
  </si>
  <si>
    <t>Skaistė</t>
  </si>
  <si>
    <t>Daškevičiūtė</t>
  </si>
  <si>
    <t>MARATONAS</t>
  </si>
  <si>
    <t>Mantas</t>
  </si>
  <si>
    <t>Gailevičius</t>
  </si>
  <si>
    <t>Darbėnai</t>
  </si>
  <si>
    <t>Liucija</t>
  </si>
  <si>
    <t>Gedvilaitė</t>
  </si>
  <si>
    <t>Viačeslav</t>
  </si>
  <si>
    <t>Geibovič</t>
  </si>
  <si>
    <t>Edvardas</t>
  </si>
  <si>
    <t>Gelžinis</t>
  </si>
  <si>
    <t>Laurynas</t>
  </si>
  <si>
    <t>Gikaras</t>
  </si>
  <si>
    <t>Salantai</t>
  </si>
  <si>
    <t>Rokas</t>
  </si>
  <si>
    <t>Grigaliūnas</t>
  </si>
  <si>
    <t>Neda</t>
  </si>
  <si>
    <t>Grikšaitė</t>
  </si>
  <si>
    <t>Vilmantė</t>
  </si>
  <si>
    <t>Gruodytė</t>
  </si>
  <si>
    <t>Linara</t>
  </si>
  <si>
    <t>Gruzdienė</t>
  </si>
  <si>
    <t>Gruzdys</t>
  </si>
  <si>
    <t>Deira</t>
  </si>
  <si>
    <t>Gruzdytė</t>
  </si>
  <si>
    <t>Jankauskas</t>
  </si>
  <si>
    <t>Irmantas</t>
  </si>
  <si>
    <t>Janušauskas</t>
  </si>
  <si>
    <t>LPM</t>
  </si>
  <si>
    <t>Jarulis</t>
  </si>
  <si>
    <t>Martynas</t>
  </si>
  <si>
    <t>Jasas</t>
  </si>
  <si>
    <t>Jerulis</t>
  </si>
  <si>
    <t>Kamilė</t>
  </si>
  <si>
    <t>Jonelytė</t>
  </si>
  <si>
    <t>Renatas</t>
  </si>
  <si>
    <t>Jurčius</t>
  </si>
  <si>
    <t>www.bega.lt</t>
  </si>
  <si>
    <t>Modestas</t>
  </si>
  <si>
    <t>Jurkus</t>
  </si>
  <si>
    <t>Katkevičius</t>
  </si>
  <si>
    <t>Edgaras</t>
  </si>
  <si>
    <t>Kimėnas</t>
  </si>
  <si>
    <t>Kristina</t>
  </si>
  <si>
    <t>Klimavičienė</t>
  </si>
  <si>
    <t>Saulius</t>
  </si>
  <si>
    <t>Klimavičius</t>
  </si>
  <si>
    <t>Aivaras</t>
  </si>
  <si>
    <t>Kniukšta</t>
  </si>
  <si>
    <t>Arnas</t>
  </si>
  <si>
    <t>Kontrimas</t>
  </si>
  <si>
    <t>Palangos SC</t>
  </si>
  <si>
    <t>Koveckis</t>
  </si>
  <si>
    <t>Mangirdas</t>
  </si>
  <si>
    <t>Kriauza</t>
  </si>
  <si>
    <t>DEAF</t>
  </si>
  <si>
    <t>Kuprys</t>
  </si>
  <si>
    <t>Rudolfas</t>
  </si>
  <si>
    <t>Lamsargis</t>
  </si>
  <si>
    <t>PČČ</t>
  </si>
  <si>
    <t>Šarūnas</t>
  </si>
  <si>
    <t>Litvinas</t>
  </si>
  <si>
    <t>Gintarė</t>
  </si>
  <si>
    <t>Litvinavičienė</t>
  </si>
  <si>
    <t>Jonava</t>
  </si>
  <si>
    <t>Litvinavičius</t>
  </si>
  <si>
    <t>Taurius</t>
  </si>
  <si>
    <t>Tautvydas</t>
  </si>
  <si>
    <t>Lubys</t>
  </si>
  <si>
    <t>Lukošaitis</t>
  </si>
  <si>
    <t>Šiaulių raj.</t>
  </si>
  <si>
    <t>Lukas</t>
  </si>
  <si>
    <t>Giedrius</t>
  </si>
  <si>
    <t>Martišauskas</t>
  </si>
  <si>
    <t>Mickevičius</t>
  </si>
  <si>
    <t>Roma</t>
  </si>
  <si>
    <t>Mikalauskytė</t>
  </si>
  <si>
    <t>Veronika</t>
  </si>
  <si>
    <t>Mišina</t>
  </si>
  <si>
    <t>Juana</t>
  </si>
  <si>
    <t>Montvilaitė</t>
  </si>
  <si>
    <t>Airidas</t>
  </si>
  <si>
    <t>Narmontas</t>
  </si>
  <si>
    <t>Osvaldas</t>
  </si>
  <si>
    <t>Narvilas</t>
  </si>
  <si>
    <t>Emilė</t>
  </si>
  <si>
    <t>Navickaitė</t>
  </si>
  <si>
    <t>Marius</t>
  </si>
  <si>
    <t>Navickas</t>
  </si>
  <si>
    <t>Ugnė</t>
  </si>
  <si>
    <t>Ostapenkaitė</t>
  </si>
  <si>
    <t>Jurgita</t>
  </si>
  <si>
    <t>Pakutkienė</t>
  </si>
  <si>
    <t>Kretingos Policija</t>
  </si>
  <si>
    <t>Paserpskis</t>
  </si>
  <si>
    <t>Aurimas</t>
  </si>
  <si>
    <t>Pazdrazdis</t>
  </si>
  <si>
    <t>Mindaugas</t>
  </si>
  <si>
    <t>Modesta</t>
  </si>
  <si>
    <t>Pazdrazdytė</t>
  </si>
  <si>
    <t>Kotryna</t>
  </si>
  <si>
    <t>Petrutytė</t>
  </si>
  <si>
    <t>Justina</t>
  </si>
  <si>
    <t>Ramonas</t>
  </si>
  <si>
    <t>Rekašius</t>
  </si>
  <si>
    <t>Greta</t>
  </si>
  <si>
    <t>Rėzgytė</t>
  </si>
  <si>
    <t>Paulius</t>
  </si>
  <si>
    <t>Riauka</t>
  </si>
  <si>
    <t>Šimaitytė</t>
  </si>
  <si>
    <t>Nojus</t>
  </si>
  <si>
    <t>Šinkūnas</t>
  </si>
  <si>
    <t>Ugnius</t>
  </si>
  <si>
    <t>Skorupskas</t>
  </si>
  <si>
    <t>Tomas</t>
  </si>
  <si>
    <t>Šmitas</t>
  </si>
  <si>
    <t>DANGĖS YRIAI</t>
  </si>
  <si>
    <t>Arnoldas</t>
  </si>
  <si>
    <t>Stanius</t>
  </si>
  <si>
    <t>Stašys</t>
  </si>
  <si>
    <t>Šviesos Kariai</t>
  </si>
  <si>
    <t>Stonkus</t>
  </si>
  <si>
    <t>Ligita</t>
  </si>
  <si>
    <t>Stulginskienė</t>
  </si>
  <si>
    <t>Gintaras</t>
  </si>
  <si>
    <t>Stulginskis</t>
  </si>
  <si>
    <t>Karolina</t>
  </si>
  <si>
    <t>Ubartaitė</t>
  </si>
  <si>
    <t>Ukrinas</t>
  </si>
  <si>
    <t>Feliksas</t>
  </si>
  <si>
    <t>Uktveris</t>
  </si>
  <si>
    <t>Solveiga</t>
  </si>
  <si>
    <t>Urnikytė</t>
  </si>
  <si>
    <t>Inga</t>
  </si>
  <si>
    <t>Vaičaitė</t>
  </si>
  <si>
    <t>Kęstutis</t>
  </si>
  <si>
    <t>Vaičius</t>
  </si>
  <si>
    <t>Deividas</t>
  </si>
  <si>
    <t>PALANGOS SC</t>
  </si>
  <si>
    <t>Žygimantas</t>
  </si>
  <si>
    <t>Vaitekaitis</t>
  </si>
  <si>
    <t>Sigitas</t>
  </si>
  <si>
    <t>Vaitilavičius</t>
  </si>
  <si>
    <t>Bronius</t>
  </si>
  <si>
    <t>Venclova</t>
  </si>
  <si>
    <t>Gabija</t>
  </si>
  <si>
    <t>Viršilaitė</t>
  </si>
  <si>
    <t>Vitkus</t>
  </si>
  <si>
    <t>Rimantas</t>
  </si>
  <si>
    <t>Zabulionis</t>
  </si>
  <si>
    <t>Dovainis</t>
  </si>
  <si>
    <t>Zarudnevas</t>
  </si>
  <si>
    <t>Žemgulis</t>
  </si>
  <si>
    <t>Žilys</t>
  </si>
  <si>
    <t>Alfonsas</t>
  </si>
  <si>
    <t>Ąžuolas</t>
  </si>
  <si>
    <t>Zubė</t>
  </si>
  <si>
    <t>Dominykas</t>
  </si>
  <si>
    <t>Daukantas</t>
  </si>
  <si>
    <t>Kartena</t>
  </si>
  <si>
    <t>Skinulis</t>
  </si>
  <si>
    <t>Kėdainiai</t>
  </si>
  <si>
    <t>Kauno maratono klubas</t>
  </si>
  <si>
    <t>Žymantaitė</t>
  </si>
  <si>
    <t>Kasparas</t>
  </si>
  <si>
    <t>Pilibavičius</t>
  </si>
  <si>
    <t>Birutė</t>
  </si>
  <si>
    <t>Viskontienė</t>
  </si>
  <si>
    <t>Juozas</t>
  </si>
  <si>
    <t>Bičkus</t>
  </si>
  <si>
    <t>Petras</t>
  </si>
  <si>
    <t>Nijolė</t>
  </si>
  <si>
    <t>Pazdrazdienė</t>
  </si>
  <si>
    <t>Melita</t>
  </si>
  <si>
    <t>Kubiliūtė</t>
  </si>
  <si>
    <t>Eilė</t>
  </si>
  <si>
    <t>m_dist</t>
  </si>
  <si>
    <t>v_dist</t>
  </si>
  <si>
    <t>m_ag</t>
  </si>
  <si>
    <t>v_ag</t>
  </si>
  <si>
    <t>left4</t>
  </si>
  <si>
    <t>m/ag</t>
  </si>
  <si>
    <t>v/ag</t>
  </si>
  <si>
    <t>1km Vid</t>
  </si>
  <si>
    <t>mag</t>
  </si>
  <si>
    <t>Vag</t>
  </si>
  <si>
    <t>mag_gr</t>
  </si>
  <si>
    <t>vag_gr</t>
  </si>
  <si>
    <t>3.8 km</t>
  </si>
  <si>
    <t>7.6 km</t>
  </si>
  <si>
    <t>2001&lt;</t>
  </si>
  <si>
    <t>1 km</t>
  </si>
  <si>
    <t>1999-2000</t>
  </si>
  <si>
    <t>2 km</t>
  </si>
  <si>
    <t>1997-98</t>
  </si>
  <si>
    <t>3 km</t>
  </si>
  <si>
    <t>1995-96</t>
  </si>
  <si>
    <t>1985-94</t>
  </si>
  <si>
    <t>21.1 km</t>
  </si>
  <si>
    <t>1975-84</t>
  </si>
  <si>
    <t>1974&gt;</t>
  </si>
  <si>
    <t>JANKAUSKAS, Mantas</t>
  </si>
  <si>
    <t>Gargždai SPORTO MOKYKLA</t>
  </si>
  <si>
    <t>GRUZDYTĖ, Deira</t>
  </si>
  <si>
    <t>VAITEKAITIS, Žygimantas</t>
  </si>
  <si>
    <t>Šiaulių raj. LUKAS</t>
  </si>
  <si>
    <t>JARULIS, Tadas</t>
  </si>
  <si>
    <t xml:space="preserve">Palanga </t>
  </si>
  <si>
    <t>MONTVILAITĖ, Juana</t>
  </si>
  <si>
    <t>DAUKANTAS, Dominykas</t>
  </si>
  <si>
    <t xml:space="preserve">Kartena </t>
  </si>
  <si>
    <t>JURKUS, Dovydas</t>
  </si>
  <si>
    <t>PILIBAVIČIUS, Kasparas</t>
  </si>
  <si>
    <t xml:space="preserve">Klaipėda </t>
  </si>
  <si>
    <t>KLIMAVIČIUS, Modestas</t>
  </si>
  <si>
    <t>ŠINKŪNAS, Nojus</t>
  </si>
  <si>
    <t>KUPRYS, Dovydas</t>
  </si>
  <si>
    <t>GRIKŠAITĖ, Neda</t>
  </si>
  <si>
    <t>JARULIS, Lukas</t>
  </si>
  <si>
    <t>VITKUS, Lukas</t>
  </si>
  <si>
    <t>Gargždai RITMAS</t>
  </si>
  <si>
    <t>KNIUKŠTA, Aivaras</t>
  </si>
  <si>
    <t>UKTVERIS, Feliksas</t>
  </si>
  <si>
    <t>LITVINAVIČIUS, Tautvydas</t>
  </si>
  <si>
    <t>Jonava MARATONAS</t>
  </si>
  <si>
    <t>BOČKUTĖ, Viktorija</t>
  </si>
  <si>
    <t>NARVILAS, Laurynas</t>
  </si>
  <si>
    <t>ČERAUSKAS, Aidas</t>
  </si>
  <si>
    <t>Tauragė TAURAGĖS BMK</t>
  </si>
  <si>
    <t>v 1974&gt;</t>
  </si>
  <si>
    <t>ČERAUSKAS, Algis</t>
  </si>
  <si>
    <t>Tauragė ŠEIMA</t>
  </si>
  <si>
    <t>ČERAUSKAS, Tadas</t>
  </si>
  <si>
    <t>PAZDRAZDIS, Petras</t>
  </si>
  <si>
    <t>Kretinga ŠEIMA</t>
  </si>
  <si>
    <t>KUBILIŪTĖ, Melita</t>
  </si>
  <si>
    <t>m 1974&gt;</t>
  </si>
  <si>
    <t>PAZDRAZDIENĖ, Nijolė</t>
  </si>
  <si>
    <t>ZUBĖ, Ąžuolas</t>
  </si>
  <si>
    <t>PETRUTYTĖ, Kotryna</t>
  </si>
  <si>
    <t>Klaipėda MARATONAS</t>
  </si>
  <si>
    <t>GRUODYTĖ, Vilmantė</t>
  </si>
  <si>
    <t>DAŠKEVIČIŪTĖ, Skaistė</t>
  </si>
  <si>
    <t>RIAUKA, Paulius</t>
  </si>
  <si>
    <t>PETRUTYTĖ, Justina</t>
  </si>
  <si>
    <t>RĖZGYTĖ, Greta</t>
  </si>
  <si>
    <t>BEINORAVIČIUS, Algimantas</t>
  </si>
  <si>
    <t>GELŽINIS, Edvardas</t>
  </si>
  <si>
    <t xml:space="preserve">Gargždai </t>
  </si>
  <si>
    <t>GIKARAS, Laurynas</t>
  </si>
  <si>
    <t xml:space="preserve">Salantai </t>
  </si>
  <si>
    <t>NAVICKAITĖ, Emilė</t>
  </si>
  <si>
    <t>VAIČAITĖ, Inga</t>
  </si>
  <si>
    <t>REKAŠIUS, Dovydas</t>
  </si>
  <si>
    <t>VIRŠILAITĖ, Gabija</t>
  </si>
  <si>
    <t>STONKUS, Laurynas</t>
  </si>
  <si>
    <t>SKORUPSKAS, Ugnius</t>
  </si>
  <si>
    <t>UBARTAITĖ, Karolina</t>
  </si>
  <si>
    <t>GEDVILAITĖ, Liucija</t>
  </si>
  <si>
    <t>v 1995-96</t>
  </si>
  <si>
    <t>JURČIUS, Modestas</t>
  </si>
  <si>
    <t>ŽYMANTAITĖ, Evelina</t>
  </si>
  <si>
    <t>OSTAPENKAITĖ, Ugnė</t>
  </si>
  <si>
    <t>m 1985-94</t>
  </si>
  <si>
    <t>PAZDRAZDYTĖ, Modesta</t>
  </si>
  <si>
    <t xml:space="preserve">Kretinga </t>
  </si>
  <si>
    <t>m 1975-84</t>
  </si>
  <si>
    <t>GRUZDIENĖ, Linara</t>
  </si>
  <si>
    <t>MIŠINA, Veronika</t>
  </si>
  <si>
    <t>BERŽINSKAITĖ, Viltė</t>
  </si>
  <si>
    <t>LITVINAVIČIENĖ, Gintarė</t>
  </si>
  <si>
    <t>PAKUTKIENĖ, Jurgita</t>
  </si>
  <si>
    <t>Kretinga KRETINGOS POLICIJA</t>
  </si>
  <si>
    <t>URNIKYTĖ, Solveiga</t>
  </si>
  <si>
    <t>KLIMAVIČIENĖ, Kristina</t>
  </si>
  <si>
    <t>VISKONTIENĖ, Birutė</t>
  </si>
  <si>
    <t>STULGINSKIENĖ, Ligita</t>
  </si>
  <si>
    <t>v 1975-84</t>
  </si>
  <si>
    <t>SKINULIS, Aurimas</t>
  </si>
  <si>
    <t>Kėdainiai KAUNO MARATONO KLUBAS</t>
  </si>
  <si>
    <t>v 1985-94</t>
  </si>
  <si>
    <t>STAŠYS, Dovydas</t>
  </si>
  <si>
    <t>Klaipėda ŠVIESOS KARIAI</t>
  </si>
  <si>
    <t>PAZDRAZDIS, Aurimas</t>
  </si>
  <si>
    <t>PAZDRAZDIS, Mindaugas</t>
  </si>
  <si>
    <t>LUKOŠAITIS, Arnas</t>
  </si>
  <si>
    <t>PASERPSKIS, Dovydas</t>
  </si>
  <si>
    <t>BŪDVYTIS, Dovydas</t>
  </si>
  <si>
    <t>Švėkšna ŠILUTĖS SM</t>
  </si>
  <si>
    <t>VENCLOVA, Bronius</t>
  </si>
  <si>
    <t>Švėkšna TAURAGĖS BMK</t>
  </si>
  <si>
    <t>LITVINAVIČIUS, Saulius</t>
  </si>
  <si>
    <t>MICKEVIČIUS, Giedrius</t>
  </si>
  <si>
    <t>DARULIS, Evaldas</t>
  </si>
  <si>
    <t>VAIČIUS, Kęstutis</t>
  </si>
  <si>
    <t>BUNYS, Gintautas</t>
  </si>
  <si>
    <t>KRIAUZA, Mangirdas</t>
  </si>
  <si>
    <t>Klaipėda DEAF</t>
  </si>
  <si>
    <t>KLIMAVIČIUS, Saulius</t>
  </si>
  <si>
    <t>MARTIŠAUSKAS, Giedrius</t>
  </si>
  <si>
    <t>KONTRIMAS, Arnas</t>
  </si>
  <si>
    <t>Palanga PALANGOS SC</t>
  </si>
  <si>
    <t>NAVICKAS, Marius</t>
  </si>
  <si>
    <t>GRIGALIŪNAS, Rokas</t>
  </si>
  <si>
    <t>JURČIUS, Renatas</t>
  </si>
  <si>
    <t>Klaipėda WWW.BEGA.LT</t>
  </si>
  <si>
    <t>LAMSARGIS, Rudolfas</t>
  </si>
  <si>
    <t>Klaipėda PČČ</t>
  </si>
  <si>
    <t>ZABULIONIS, Rimantas</t>
  </si>
  <si>
    <t>ŠMITAS, Tomas</t>
  </si>
  <si>
    <t>Klaipėda DANGĖS YRIAI</t>
  </si>
  <si>
    <t>RAMONAS, Gintautas</t>
  </si>
  <si>
    <t>Klaipėda LPM</t>
  </si>
  <si>
    <t>KIMĖNAS, Edgaras</t>
  </si>
  <si>
    <t>STANIUS, Arnoldas</t>
  </si>
  <si>
    <t>STULGINSKIS, Gintaras</t>
  </si>
  <si>
    <t>JANUŠAUSKAS, Irmantas</t>
  </si>
  <si>
    <t>LITVINAS, Šarūnas</t>
  </si>
  <si>
    <t>GAILEVIČIUS, Mantas</t>
  </si>
  <si>
    <t xml:space="preserve">Darbėnai </t>
  </si>
  <si>
    <t>BARASA, Alius</t>
  </si>
  <si>
    <t>BIČKUS, Juozas</t>
  </si>
  <si>
    <t>KOVECKIS, Rokas</t>
  </si>
  <si>
    <t>VAITILAVIČIUS, Sigitas</t>
  </si>
  <si>
    <t>UKRINAS, Tadas</t>
  </si>
  <si>
    <t>ŽILYS, Tomas</t>
  </si>
  <si>
    <t>ŽILYS, Alfonsas</t>
  </si>
  <si>
    <t>Laikas</t>
  </si>
  <si>
    <t>Grupė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</si>
</sst>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yyyy\-mm\-dd;@"/>
    <numFmt numFmtId="174" formatCode="m:ss.0;@"/>
  </numFmts>
  <fonts count="61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sz val="10"/>
      <color indexed="9"/>
      <name val="Arial"/>
      <family val="2"/>
    </font>
    <font>
      <b/>
      <sz val="22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22"/>
      <color rgb="FF000000"/>
      <name val="Arial"/>
      <family val="2"/>
    </font>
    <font>
      <sz val="11"/>
      <color rgb="FFFFFFFF"/>
      <name val="Arial"/>
      <family val="2"/>
    </font>
    <font>
      <sz val="11"/>
      <color rgb="FFFF0000"/>
      <name val="Arial"/>
      <family val="2"/>
    </font>
    <font>
      <sz val="11"/>
      <color rgb="FF010000"/>
      <name val="Arial"/>
      <family val="2"/>
    </font>
    <font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66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50" fillId="33" borderId="0" xfId="0" applyFont="1" applyFill="1" applyAlignment="1">
      <alignment horizontal="left"/>
    </xf>
    <xf numFmtId="172" fontId="0" fillId="0" borderId="0" xfId="0" applyNumberFormat="1" applyFont="1" applyAlignment="1">
      <alignment horizontal="center"/>
    </xf>
    <xf numFmtId="0" fontId="51" fillId="34" borderId="0" xfId="0" applyFont="1" applyFill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35" borderId="0" xfId="0" applyFont="1" applyFill="1" applyAlignment="1">
      <alignment horizontal="right"/>
    </xf>
    <xf numFmtId="0" fontId="52" fillId="34" borderId="0" xfId="0" applyFont="1" applyFill="1" applyAlignment="1">
      <alignment horizontal="left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3" fillId="0" borderId="0" xfId="0" applyFont="1" applyAlignment="1">
      <alignment vertical="center" wrapText="1"/>
    </xf>
    <xf numFmtId="0" fontId="0" fillId="0" borderId="14" xfId="0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0" fillId="0" borderId="15" xfId="0" applyFont="1" applyBorder="1" applyAlignment="1">
      <alignment horizontal="left" wrapText="1"/>
    </xf>
    <xf numFmtId="0" fontId="0" fillId="37" borderId="0" xfId="0" applyFont="1" applyFill="1" applyAlignment="1">
      <alignment horizontal="center"/>
    </xf>
    <xf numFmtId="0" fontId="50" fillId="33" borderId="0" xfId="0" applyFont="1" applyFill="1" applyAlignment="1">
      <alignment horizontal="left" vertical="center"/>
    </xf>
    <xf numFmtId="1" fontId="0" fillId="34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38" borderId="0" xfId="0" applyFont="1" applyFill="1" applyAlignment="1">
      <alignment horizontal="center"/>
    </xf>
    <xf numFmtId="173" fontId="53" fillId="0" borderId="0" xfId="0" applyNumberFormat="1" applyFont="1" applyAlignment="1">
      <alignment vertical="center" wrapText="1"/>
    </xf>
    <xf numFmtId="0" fontId="55" fillId="38" borderId="0" xfId="0" applyFont="1" applyFill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1" fillId="34" borderId="0" xfId="0" applyFont="1" applyFill="1" applyAlignment="1">
      <alignment horizontal="center"/>
    </xf>
    <xf numFmtId="173" fontId="52" fillId="34" borderId="0" xfId="0" applyNumberFormat="1" applyFont="1" applyFill="1" applyAlignment="1">
      <alignment horizontal="center"/>
    </xf>
    <xf numFmtId="0" fontId="58" fillId="34" borderId="0" xfId="0" applyFont="1" applyFill="1" applyAlignment="1">
      <alignment horizontal="right"/>
    </xf>
    <xf numFmtId="0" fontId="0" fillId="0" borderId="18" xfId="0" applyFont="1" applyBorder="1" applyAlignment="1">
      <alignment horizontal="left" vertical="center"/>
    </xf>
    <xf numFmtId="174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51" fillId="34" borderId="0" xfId="0" applyFont="1" applyFill="1" applyAlignment="1">
      <alignment horizontal="left" vertical="center"/>
    </xf>
    <xf numFmtId="173" fontId="0" fillId="34" borderId="0" xfId="0" applyNumberFormat="1" applyFont="1" applyFill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right" wrapText="1"/>
    </xf>
    <xf numFmtId="2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6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39" borderId="0" xfId="0" applyFont="1" applyFill="1" applyAlignment="1">
      <alignment horizontal="center"/>
    </xf>
    <xf numFmtId="0" fontId="0" fillId="35" borderId="0" xfId="0" applyFont="1" applyFill="1" applyAlignment="1">
      <alignment horizontal="right" wrapText="1"/>
    </xf>
    <xf numFmtId="0" fontId="0" fillId="0" borderId="0" xfId="0" applyFont="1" applyAlignment="1">
      <alignment horizontal="left"/>
    </xf>
    <xf numFmtId="0" fontId="51" fillId="34" borderId="0" xfId="0" applyFont="1" applyFill="1" applyAlignment="1">
      <alignment horizontal="right" vertical="center"/>
    </xf>
    <xf numFmtId="173" fontId="51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59" fillId="36" borderId="0" xfId="0" applyFont="1" applyFill="1" applyAlignment="1">
      <alignment horizontal="center"/>
    </xf>
    <xf numFmtId="0" fontId="57" fillId="4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wrapText="1"/>
    </xf>
    <xf numFmtId="0" fontId="60" fillId="34" borderId="0" xfId="0" applyFont="1" applyFill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72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51" fillId="34" borderId="0" xfId="0" applyFont="1" applyFill="1" applyAlignment="1">
      <alignment horizontal="right"/>
    </xf>
    <xf numFmtId="173" fontId="50" fillId="33" borderId="0" xfId="0" applyNumberFormat="1" applyFont="1" applyFill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73" fontId="2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173" fontId="4" fillId="0" borderId="21" xfId="0" applyNumberFormat="1" applyFont="1" applyFill="1" applyBorder="1" applyAlignment="1">
      <alignment horizontal="center"/>
    </xf>
    <xf numFmtId="45" fontId="2" fillId="0" borderId="21" xfId="0" applyNumberFormat="1" applyFont="1" applyFill="1" applyBorder="1" applyAlignment="1">
      <alignment horizontal="center"/>
    </xf>
    <xf numFmtId="45" fontId="4" fillId="0" borderId="21" xfId="0" applyNumberFormat="1" applyFont="1" applyFill="1" applyBorder="1" applyAlignment="1">
      <alignment horizontal="center"/>
    </xf>
    <xf numFmtId="45" fontId="4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5.57421875" style="72" customWidth="1"/>
    <col min="2" max="2" width="5.7109375" style="72" customWidth="1"/>
    <col min="3" max="3" width="4.7109375" style="72" customWidth="1"/>
    <col min="4" max="4" width="23.7109375" style="72" customWidth="1"/>
    <col min="5" max="5" width="12.28125" style="72" customWidth="1"/>
    <col min="6" max="6" width="27.7109375" style="72" customWidth="1"/>
    <col min="7" max="7" width="9.00390625" style="83" customWidth="1"/>
    <col min="8" max="16384" width="17.140625" style="72" customWidth="1"/>
  </cols>
  <sheetData>
    <row r="1" spans="1:7" ht="13.5" customHeight="1">
      <c r="A1" s="84" t="s">
        <v>3</v>
      </c>
      <c r="B1" s="74" t="s">
        <v>4</v>
      </c>
      <c r="C1" s="75" t="s">
        <v>5</v>
      </c>
      <c r="D1" s="76" t="s">
        <v>7</v>
      </c>
      <c r="E1" s="77" t="s">
        <v>8</v>
      </c>
      <c r="F1" s="76" t="s">
        <v>9</v>
      </c>
      <c r="G1" s="81" t="s">
        <v>391</v>
      </c>
    </row>
    <row r="2" spans="1:7" ht="12.75">
      <c r="A2" s="85">
        <v>1</v>
      </c>
      <c r="B2" s="78">
        <v>12</v>
      </c>
      <c r="C2" s="78" t="s">
        <v>22</v>
      </c>
      <c r="D2" s="79" t="s">
        <v>265</v>
      </c>
      <c r="E2" s="80">
        <v>37181</v>
      </c>
      <c r="F2" s="79" t="s">
        <v>266</v>
      </c>
      <c r="G2" s="82">
        <v>0.011956018518518517</v>
      </c>
    </row>
    <row r="3" spans="1:7" ht="12.75">
      <c r="A3" s="85">
        <v>2</v>
      </c>
      <c r="B3" s="78">
        <v>34</v>
      </c>
      <c r="C3" s="78" t="s">
        <v>32</v>
      </c>
      <c r="D3" s="79" t="s">
        <v>267</v>
      </c>
      <c r="E3" s="80">
        <v>38401</v>
      </c>
      <c r="F3" s="79" t="s">
        <v>266</v>
      </c>
      <c r="G3" s="82">
        <v>0.011967592592592592</v>
      </c>
    </row>
    <row r="4" spans="1:7" ht="12.75">
      <c r="A4" s="85">
        <v>3</v>
      </c>
      <c r="B4" s="78">
        <v>81</v>
      </c>
      <c r="C4" s="78" t="s">
        <v>22</v>
      </c>
      <c r="D4" s="79" t="s">
        <v>268</v>
      </c>
      <c r="E4" s="80">
        <v>37794</v>
      </c>
      <c r="F4" s="79" t="s">
        <v>269</v>
      </c>
      <c r="G4" s="82">
        <v>0.012337962962962962</v>
      </c>
    </row>
    <row r="5" spans="1:7" ht="12.75">
      <c r="A5" s="85">
        <v>4</v>
      </c>
      <c r="B5" s="78">
        <v>172</v>
      </c>
      <c r="C5" s="78" t="s">
        <v>22</v>
      </c>
      <c r="D5" s="79" t="s">
        <v>270</v>
      </c>
      <c r="E5" s="80">
        <v>37049</v>
      </c>
      <c r="F5" s="79" t="s">
        <v>271</v>
      </c>
      <c r="G5" s="82">
        <v>0.013310185185185187</v>
      </c>
    </row>
    <row r="6" spans="1:7" ht="12.75">
      <c r="A6" s="85">
        <v>5</v>
      </c>
      <c r="B6" s="78">
        <v>46</v>
      </c>
      <c r="C6" s="78" t="s">
        <v>32</v>
      </c>
      <c r="D6" s="79" t="s">
        <v>272</v>
      </c>
      <c r="E6" s="80">
        <v>37406</v>
      </c>
      <c r="F6" s="79" t="s">
        <v>269</v>
      </c>
      <c r="G6" s="82">
        <v>0.01332175925925926</v>
      </c>
    </row>
    <row r="7" spans="1:7" ht="12.75">
      <c r="A7" s="85">
        <v>6</v>
      </c>
      <c r="B7" s="78">
        <v>92</v>
      </c>
      <c r="C7" s="78" t="s">
        <v>22</v>
      </c>
      <c r="D7" s="79" t="s">
        <v>273</v>
      </c>
      <c r="E7" s="80">
        <v>37377</v>
      </c>
      <c r="F7" s="79" t="s">
        <v>274</v>
      </c>
      <c r="G7" s="82">
        <v>0.014537037037037038</v>
      </c>
    </row>
    <row r="8" spans="1:7" ht="12.75">
      <c r="A8" s="85">
        <v>7</v>
      </c>
      <c r="B8" s="78">
        <v>59</v>
      </c>
      <c r="C8" s="78" t="s">
        <v>22</v>
      </c>
      <c r="D8" s="79" t="s">
        <v>275</v>
      </c>
      <c r="E8" s="80">
        <v>36546</v>
      </c>
      <c r="F8" s="79" t="s">
        <v>266</v>
      </c>
      <c r="G8" s="82">
        <v>0.015196759259259259</v>
      </c>
    </row>
    <row r="9" spans="1:7" ht="12.75">
      <c r="A9" s="85">
        <v>8</v>
      </c>
      <c r="B9" s="78">
        <v>60</v>
      </c>
      <c r="C9" s="78" t="s">
        <v>22</v>
      </c>
      <c r="D9" s="79" t="s">
        <v>276</v>
      </c>
      <c r="E9" s="80">
        <v>37438</v>
      </c>
      <c r="F9" s="79" t="s">
        <v>277</v>
      </c>
      <c r="G9" s="82">
        <v>0.015532407407407406</v>
      </c>
    </row>
    <row r="10" spans="1:7" ht="12.75">
      <c r="A10" s="85">
        <v>9</v>
      </c>
      <c r="B10" s="78">
        <v>16</v>
      </c>
      <c r="C10" s="78" t="s">
        <v>22</v>
      </c>
      <c r="D10" s="79" t="s">
        <v>278</v>
      </c>
      <c r="E10" s="80">
        <v>37562</v>
      </c>
      <c r="F10" s="79" t="s">
        <v>277</v>
      </c>
      <c r="G10" s="82">
        <v>0.015532407407407406</v>
      </c>
    </row>
    <row r="11" spans="1:7" ht="12.75">
      <c r="A11" s="85">
        <v>10</v>
      </c>
      <c r="B11" s="78">
        <v>71</v>
      </c>
      <c r="C11" s="78" t="s">
        <v>22</v>
      </c>
      <c r="D11" s="79" t="s">
        <v>279</v>
      </c>
      <c r="E11" s="80">
        <v>37098</v>
      </c>
      <c r="F11" s="79" t="s">
        <v>271</v>
      </c>
      <c r="G11" s="82">
        <v>0.015787037037037037</v>
      </c>
    </row>
    <row r="12" spans="1:7" ht="12.75">
      <c r="A12" s="85">
        <v>11</v>
      </c>
      <c r="B12" s="78">
        <v>75</v>
      </c>
      <c r="C12" s="78" t="s">
        <v>22</v>
      </c>
      <c r="D12" s="79" t="s">
        <v>280</v>
      </c>
      <c r="E12" s="80">
        <v>37140</v>
      </c>
      <c r="F12" s="79" t="s">
        <v>266</v>
      </c>
      <c r="G12" s="82">
        <v>0.015833333333333335</v>
      </c>
    </row>
    <row r="13" spans="1:7" ht="12.75">
      <c r="A13" s="85">
        <v>12</v>
      </c>
      <c r="B13" s="78">
        <v>17</v>
      </c>
      <c r="C13" s="78" t="s">
        <v>32</v>
      </c>
      <c r="D13" s="79" t="s">
        <v>281</v>
      </c>
      <c r="E13" s="80">
        <v>37476</v>
      </c>
      <c r="F13" s="79" t="s">
        <v>266</v>
      </c>
      <c r="G13" s="82">
        <v>0.015902777777777776</v>
      </c>
    </row>
    <row r="14" spans="1:7" ht="12.75">
      <c r="A14" s="85">
        <v>13</v>
      </c>
      <c r="B14" s="78">
        <v>174</v>
      </c>
      <c r="C14" s="78" t="s">
        <v>22</v>
      </c>
      <c r="D14" s="79" t="s">
        <v>282</v>
      </c>
      <c r="E14" s="80">
        <v>38115</v>
      </c>
      <c r="F14" s="79" t="s">
        <v>271</v>
      </c>
      <c r="G14" s="82">
        <v>0.016273148148148148</v>
      </c>
    </row>
    <row r="15" spans="1:7" ht="12.75">
      <c r="A15" s="85">
        <v>14</v>
      </c>
      <c r="B15" s="78">
        <v>195</v>
      </c>
      <c r="C15" s="78" t="s">
        <v>22</v>
      </c>
      <c r="D15" s="79" t="s">
        <v>283</v>
      </c>
      <c r="E15" s="80">
        <v>37845</v>
      </c>
      <c r="F15" s="79" t="s">
        <v>284</v>
      </c>
      <c r="G15" s="82">
        <v>0.016631944444444446</v>
      </c>
    </row>
    <row r="16" spans="1:7" ht="12.75">
      <c r="A16" s="85">
        <v>15</v>
      </c>
      <c r="B16" s="78">
        <v>177</v>
      </c>
      <c r="C16" s="78" t="s">
        <v>22</v>
      </c>
      <c r="D16" s="79" t="s">
        <v>285</v>
      </c>
      <c r="E16" s="80">
        <v>36984</v>
      </c>
      <c r="F16" s="79" t="s">
        <v>266</v>
      </c>
      <c r="G16" s="82">
        <v>0.016655092592592593</v>
      </c>
    </row>
    <row r="17" spans="1:7" ht="12.75">
      <c r="A17" s="85">
        <v>16</v>
      </c>
      <c r="B17" s="78">
        <v>185</v>
      </c>
      <c r="C17" s="78" t="s">
        <v>22</v>
      </c>
      <c r="D17" s="79" t="s">
        <v>286</v>
      </c>
      <c r="E17" s="80">
        <v>37220</v>
      </c>
      <c r="F17" s="79" t="s">
        <v>266</v>
      </c>
      <c r="G17" s="82">
        <v>0.01673611111111111</v>
      </c>
    </row>
    <row r="18" spans="1:7" ht="12.75">
      <c r="A18" s="85">
        <v>17</v>
      </c>
      <c r="B18" s="78">
        <v>171</v>
      </c>
      <c r="C18" s="78" t="s">
        <v>22</v>
      </c>
      <c r="D18" s="79" t="s">
        <v>287</v>
      </c>
      <c r="E18" s="80">
        <v>39717</v>
      </c>
      <c r="F18" s="79" t="s">
        <v>288</v>
      </c>
      <c r="G18" s="82">
        <v>0.01752314814814815</v>
      </c>
    </row>
    <row r="19" spans="1:7" ht="12.75">
      <c r="A19" s="85">
        <v>18</v>
      </c>
      <c r="B19" s="78">
        <v>186</v>
      </c>
      <c r="C19" s="78" t="s">
        <v>32</v>
      </c>
      <c r="D19" s="79" t="s">
        <v>289</v>
      </c>
      <c r="E19" s="80">
        <v>37547</v>
      </c>
      <c r="F19" s="79" t="s">
        <v>266</v>
      </c>
      <c r="G19" s="82">
        <v>0.01832175925925926</v>
      </c>
    </row>
    <row r="20" spans="1:7" ht="12.75">
      <c r="A20" s="85">
        <v>19</v>
      </c>
      <c r="B20" s="78">
        <v>43</v>
      </c>
      <c r="C20" s="78" t="s">
        <v>22</v>
      </c>
      <c r="D20" s="79" t="s">
        <v>290</v>
      </c>
      <c r="E20" s="80">
        <v>37445</v>
      </c>
      <c r="F20" s="79" t="s">
        <v>271</v>
      </c>
      <c r="G20" s="82">
        <v>0.01857638888888889</v>
      </c>
    </row>
    <row r="21" spans="1:7" ht="12.75">
      <c r="A21" s="85">
        <v>20</v>
      </c>
      <c r="B21" s="78">
        <v>98</v>
      </c>
      <c r="C21" s="78" t="s">
        <v>22</v>
      </c>
      <c r="D21" s="79" t="s">
        <v>291</v>
      </c>
      <c r="E21" s="80">
        <v>36132</v>
      </c>
      <c r="F21" s="79" t="s">
        <v>292</v>
      </c>
      <c r="G21" s="82">
        <v>0.019328703703703702</v>
      </c>
    </row>
    <row r="22" spans="1:7" ht="12.75">
      <c r="A22" s="85">
        <v>21</v>
      </c>
      <c r="B22" s="78">
        <v>30</v>
      </c>
      <c r="C22" s="78" t="s">
        <v>22</v>
      </c>
      <c r="D22" s="79" t="s">
        <v>294</v>
      </c>
      <c r="E22" s="80">
        <v>25428</v>
      </c>
      <c r="F22" s="79" t="s">
        <v>295</v>
      </c>
      <c r="G22" s="82">
        <v>0.019328703703703702</v>
      </c>
    </row>
    <row r="23" spans="1:7" ht="12.75">
      <c r="A23" s="85">
        <v>22</v>
      </c>
      <c r="B23" s="78">
        <v>54</v>
      </c>
      <c r="C23" s="78" t="s">
        <v>22</v>
      </c>
      <c r="D23" s="79" t="s">
        <v>296</v>
      </c>
      <c r="E23" s="80">
        <v>40050</v>
      </c>
      <c r="F23" s="79" t="s">
        <v>295</v>
      </c>
      <c r="G23" s="82">
        <v>0.019328703703703702</v>
      </c>
    </row>
    <row r="24" spans="1:7" ht="12.75">
      <c r="A24" s="85">
        <v>23</v>
      </c>
      <c r="B24" s="78">
        <v>122</v>
      </c>
      <c r="C24" s="78" t="s">
        <v>22</v>
      </c>
      <c r="D24" s="79" t="s">
        <v>297</v>
      </c>
      <c r="E24" s="80">
        <v>23754</v>
      </c>
      <c r="F24" s="79" t="s">
        <v>298</v>
      </c>
      <c r="G24" s="82">
        <v>0.021180555555555553</v>
      </c>
    </row>
    <row r="25" spans="1:7" ht="12.75">
      <c r="A25" s="85">
        <v>24</v>
      </c>
      <c r="B25" s="78">
        <v>184</v>
      </c>
      <c r="C25" s="78" t="s">
        <v>32</v>
      </c>
      <c r="D25" s="79" t="s">
        <v>299</v>
      </c>
      <c r="E25" s="80">
        <v>40487</v>
      </c>
      <c r="F25" s="79" t="s">
        <v>298</v>
      </c>
      <c r="G25" s="82">
        <v>0.021180555555555553</v>
      </c>
    </row>
    <row r="26" spans="1:7" ht="12.75">
      <c r="A26" s="85">
        <v>25</v>
      </c>
      <c r="B26" s="78">
        <v>187</v>
      </c>
      <c r="C26" s="78" t="s">
        <v>32</v>
      </c>
      <c r="D26" s="79" t="s">
        <v>301</v>
      </c>
      <c r="E26" s="80">
        <v>25232</v>
      </c>
      <c r="F26" s="79" t="s">
        <v>298</v>
      </c>
      <c r="G26" s="82">
        <v>0.021180555555555553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5.28125" style="72" customWidth="1"/>
    <col min="2" max="2" width="5.7109375" style="72" customWidth="1"/>
    <col min="3" max="3" width="4.7109375" style="72" customWidth="1"/>
    <col min="4" max="4" width="26.00390625" style="72" customWidth="1"/>
    <col min="5" max="5" width="11.7109375" style="72" customWidth="1"/>
    <col min="6" max="6" width="28.421875" style="72" customWidth="1"/>
    <col min="7" max="7" width="9.00390625" style="83" customWidth="1"/>
    <col min="8" max="16384" width="17.140625" style="72" customWidth="1"/>
  </cols>
  <sheetData>
    <row r="1" spans="1:7" ht="13.5" customHeight="1">
      <c r="A1" s="84" t="s">
        <v>3</v>
      </c>
      <c r="B1" s="74" t="s">
        <v>4</v>
      </c>
      <c r="C1" s="75" t="s">
        <v>5</v>
      </c>
      <c r="D1" s="77" t="s">
        <v>8</v>
      </c>
      <c r="E1" s="76" t="s">
        <v>9</v>
      </c>
      <c r="F1" s="74" t="s">
        <v>391</v>
      </c>
      <c r="G1" s="81" t="s">
        <v>10</v>
      </c>
    </row>
    <row r="2" spans="1:7" ht="12.75">
      <c r="A2" s="85">
        <v>1</v>
      </c>
      <c r="B2" s="78">
        <v>98</v>
      </c>
      <c r="C2" s="78" t="s">
        <v>22</v>
      </c>
      <c r="D2" s="79" t="s">
        <v>291</v>
      </c>
      <c r="E2" s="80">
        <v>36132</v>
      </c>
      <c r="F2" s="79" t="s">
        <v>292</v>
      </c>
      <c r="G2" s="82">
        <v>0.010497685185185186</v>
      </c>
    </row>
    <row r="3" spans="1:7" ht="12.75">
      <c r="A3" s="85">
        <v>2</v>
      </c>
      <c r="B3" s="78">
        <v>51</v>
      </c>
      <c r="C3" s="78" t="s">
        <v>22</v>
      </c>
      <c r="D3" s="79" t="s">
        <v>302</v>
      </c>
      <c r="E3" s="80">
        <v>35927</v>
      </c>
      <c r="F3" s="79" t="s">
        <v>271</v>
      </c>
      <c r="G3" s="82">
        <v>0.010775462962962964</v>
      </c>
    </row>
    <row r="4" spans="1:7" ht="12.75">
      <c r="A4" s="85">
        <v>3</v>
      </c>
      <c r="B4" s="78">
        <v>33</v>
      </c>
      <c r="C4" s="78" t="s">
        <v>32</v>
      </c>
      <c r="D4" s="79" t="s">
        <v>303</v>
      </c>
      <c r="E4" s="80">
        <v>36861</v>
      </c>
      <c r="F4" s="79" t="s">
        <v>304</v>
      </c>
      <c r="G4" s="82">
        <v>0.01082175925925926</v>
      </c>
    </row>
    <row r="5" spans="1:7" ht="12.75">
      <c r="A5" s="85">
        <v>4</v>
      </c>
      <c r="B5" s="78">
        <v>13</v>
      </c>
      <c r="C5" s="78" t="s">
        <v>32</v>
      </c>
      <c r="D5" s="79" t="s">
        <v>305</v>
      </c>
      <c r="E5" s="80">
        <v>35840</v>
      </c>
      <c r="F5" s="79" t="s">
        <v>304</v>
      </c>
      <c r="G5" s="82">
        <v>0.011481481481481483</v>
      </c>
    </row>
    <row r="6" spans="1:7" ht="12.75">
      <c r="A6" s="85">
        <v>5</v>
      </c>
      <c r="B6" s="78">
        <v>99</v>
      </c>
      <c r="C6" s="78" t="s">
        <v>32</v>
      </c>
      <c r="D6" s="79" t="s">
        <v>306</v>
      </c>
      <c r="E6" s="80">
        <v>36321</v>
      </c>
      <c r="F6" s="79" t="s">
        <v>304</v>
      </c>
      <c r="G6" s="82">
        <v>0.011585648148148149</v>
      </c>
    </row>
    <row r="7" spans="1:7" ht="12.75">
      <c r="A7" s="85">
        <v>6</v>
      </c>
      <c r="B7" s="78">
        <v>25</v>
      </c>
      <c r="C7" s="78" t="s">
        <v>22</v>
      </c>
      <c r="D7" s="79" t="s">
        <v>307</v>
      </c>
      <c r="E7" s="80">
        <v>35687</v>
      </c>
      <c r="F7" s="79" t="s">
        <v>266</v>
      </c>
      <c r="G7" s="82">
        <v>0.011736111111111109</v>
      </c>
    </row>
    <row r="8" spans="1:7" ht="12.75">
      <c r="A8" s="85">
        <v>7</v>
      </c>
      <c r="B8" s="78">
        <v>66</v>
      </c>
      <c r="C8" s="78" t="s">
        <v>32</v>
      </c>
      <c r="D8" s="79" t="s">
        <v>308</v>
      </c>
      <c r="E8" s="80">
        <v>36861</v>
      </c>
      <c r="F8" s="79" t="s">
        <v>304</v>
      </c>
      <c r="G8" s="82">
        <v>0.011851851851851851</v>
      </c>
    </row>
    <row r="9" spans="1:7" ht="12.75">
      <c r="A9" s="85">
        <v>8</v>
      </c>
      <c r="B9" s="78">
        <v>31</v>
      </c>
      <c r="C9" s="78" t="s">
        <v>32</v>
      </c>
      <c r="D9" s="79" t="s">
        <v>309</v>
      </c>
      <c r="E9" s="80">
        <v>36416</v>
      </c>
      <c r="F9" s="79" t="s">
        <v>269</v>
      </c>
      <c r="G9" s="82">
        <v>0.011921296296296298</v>
      </c>
    </row>
    <row r="10" spans="1:7" ht="12.75">
      <c r="A10" s="85">
        <v>9</v>
      </c>
      <c r="B10" s="78">
        <v>5</v>
      </c>
      <c r="C10" s="78" t="s">
        <v>22</v>
      </c>
      <c r="D10" s="79" t="s">
        <v>310</v>
      </c>
      <c r="E10" s="80">
        <v>35739</v>
      </c>
      <c r="F10" s="79" t="s">
        <v>271</v>
      </c>
      <c r="G10" s="82">
        <v>0.011956018518518517</v>
      </c>
    </row>
    <row r="11" spans="1:7" ht="12.75">
      <c r="A11" s="85">
        <v>10</v>
      </c>
      <c r="B11" s="78">
        <v>183</v>
      </c>
      <c r="C11" s="78" t="s">
        <v>22</v>
      </c>
      <c r="D11" s="79" t="s">
        <v>311</v>
      </c>
      <c r="E11" s="80">
        <v>36042</v>
      </c>
      <c r="F11" s="79" t="s">
        <v>312</v>
      </c>
      <c r="G11" s="82">
        <v>0.01224537037037037</v>
      </c>
    </row>
    <row r="12" spans="1:7" ht="12.75">
      <c r="A12" s="85">
        <v>11</v>
      </c>
      <c r="B12" s="78">
        <v>26</v>
      </c>
      <c r="C12" s="78" t="s">
        <v>22</v>
      </c>
      <c r="D12" s="79" t="s">
        <v>313</v>
      </c>
      <c r="E12" s="80">
        <v>36548</v>
      </c>
      <c r="F12" s="79" t="s">
        <v>314</v>
      </c>
      <c r="G12" s="82">
        <v>0.01247685185185185</v>
      </c>
    </row>
    <row r="13" spans="1:7" ht="12.75">
      <c r="A13" s="85">
        <v>12</v>
      </c>
      <c r="B13" s="78">
        <v>2</v>
      </c>
      <c r="C13" s="78" t="s">
        <v>32</v>
      </c>
      <c r="D13" s="79" t="s">
        <v>315</v>
      </c>
      <c r="E13" s="80">
        <v>35815</v>
      </c>
      <c r="F13" s="79" t="s">
        <v>271</v>
      </c>
      <c r="G13" s="82">
        <v>0.01318287037037037</v>
      </c>
    </row>
    <row r="14" spans="1:7" ht="12.75">
      <c r="A14" s="85">
        <v>13</v>
      </c>
      <c r="B14" s="78">
        <v>61</v>
      </c>
      <c r="C14" s="78" t="s">
        <v>32</v>
      </c>
      <c r="D14" s="79" t="s">
        <v>316</v>
      </c>
      <c r="E14" s="80">
        <v>36176</v>
      </c>
      <c r="F14" s="79" t="s">
        <v>269</v>
      </c>
      <c r="G14" s="82">
        <v>0.013541666666666667</v>
      </c>
    </row>
    <row r="15" spans="1:7" ht="12.75">
      <c r="A15" s="85">
        <v>14</v>
      </c>
      <c r="B15" s="78">
        <v>40</v>
      </c>
      <c r="C15" s="78" t="s">
        <v>22</v>
      </c>
      <c r="D15" s="79" t="s">
        <v>317</v>
      </c>
      <c r="E15" s="80">
        <v>36236</v>
      </c>
      <c r="F15" s="79" t="s">
        <v>271</v>
      </c>
      <c r="G15" s="82">
        <v>0.013680555555555555</v>
      </c>
    </row>
    <row r="16" spans="1:7" ht="12.75">
      <c r="A16" s="85">
        <v>15</v>
      </c>
      <c r="B16" s="78">
        <v>3</v>
      </c>
      <c r="C16" s="78" t="s">
        <v>32</v>
      </c>
      <c r="D16" s="79" t="s">
        <v>318</v>
      </c>
      <c r="E16" s="80">
        <v>35767</v>
      </c>
      <c r="F16" s="79" t="s">
        <v>266</v>
      </c>
      <c r="G16" s="82">
        <v>0.014097222222222221</v>
      </c>
    </row>
    <row r="17" spans="1:7" ht="12.75">
      <c r="A17" s="85">
        <v>16</v>
      </c>
      <c r="B17" s="78">
        <v>114</v>
      </c>
      <c r="C17" s="78" t="s">
        <v>22</v>
      </c>
      <c r="D17" s="79" t="s">
        <v>319</v>
      </c>
      <c r="E17" s="80">
        <v>35586</v>
      </c>
      <c r="F17" s="79" t="s">
        <v>266</v>
      </c>
      <c r="G17" s="82">
        <v>0.014097222222222221</v>
      </c>
    </row>
    <row r="18" spans="1:7" ht="12.75">
      <c r="A18" s="85">
        <v>17</v>
      </c>
      <c r="B18" s="78">
        <v>95</v>
      </c>
      <c r="C18" s="78" t="s">
        <v>22</v>
      </c>
      <c r="D18" s="79" t="s">
        <v>320</v>
      </c>
      <c r="E18" s="80">
        <v>36137</v>
      </c>
      <c r="F18" s="79" t="s">
        <v>271</v>
      </c>
      <c r="G18" s="82">
        <v>0.014212962962962962</v>
      </c>
    </row>
    <row r="19" spans="1:7" ht="12.75">
      <c r="A19" s="85">
        <v>18</v>
      </c>
      <c r="B19" s="78">
        <v>200</v>
      </c>
      <c r="C19" s="78" t="s">
        <v>32</v>
      </c>
      <c r="D19" s="79" t="s">
        <v>321</v>
      </c>
      <c r="E19" s="80">
        <v>36833</v>
      </c>
      <c r="F19" s="79" t="s">
        <v>266</v>
      </c>
      <c r="G19" s="82">
        <v>0.014224537037037037</v>
      </c>
    </row>
    <row r="20" spans="1:7" ht="12.75">
      <c r="A20" s="85">
        <v>19</v>
      </c>
      <c r="B20" s="78">
        <v>44</v>
      </c>
      <c r="C20" s="78" t="s">
        <v>32</v>
      </c>
      <c r="D20" s="79" t="s">
        <v>322</v>
      </c>
      <c r="E20" s="80">
        <v>36502</v>
      </c>
      <c r="F20" s="79" t="s">
        <v>266</v>
      </c>
      <c r="G20" s="82">
        <v>0.014224537037037037</v>
      </c>
    </row>
    <row r="21" spans="1:7" ht="12.75">
      <c r="A21" s="85">
        <v>20</v>
      </c>
      <c r="B21" s="78">
        <v>14</v>
      </c>
      <c r="C21" s="78" t="s">
        <v>22</v>
      </c>
      <c r="D21" s="79" t="s">
        <v>324</v>
      </c>
      <c r="E21" s="80">
        <v>35429</v>
      </c>
      <c r="F21" s="79" t="s">
        <v>277</v>
      </c>
      <c r="G21" s="82">
        <v>0.014606481481481482</v>
      </c>
    </row>
    <row r="22" spans="1:7" ht="12.75">
      <c r="A22" s="85">
        <v>21</v>
      </c>
      <c r="B22" s="78">
        <v>68</v>
      </c>
      <c r="C22" s="78" t="s">
        <v>32</v>
      </c>
      <c r="D22" s="79" t="s">
        <v>325</v>
      </c>
      <c r="E22" s="80">
        <v>36517</v>
      </c>
      <c r="F22" s="79" t="s">
        <v>271</v>
      </c>
      <c r="G22" s="82">
        <v>0.015243055555555557</v>
      </c>
    </row>
    <row r="23" spans="1:7" ht="12.75">
      <c r="A23" s="85">
        <v>22</v>
      </c>
      <c r="B23" s="78">
        <v>188</v>
      </c>
      <c r="C23" s="78" t="s">
        <v>32</v>
      </c>
      <c r="D23" s="79" t="s">
        <v>326</v>
      </c>
      <c r="E23" s="80">
        <v>35807</v>
      </c>
      <c r="F23" s="79" t="s">
        <v>266</v>
      </c>
      <c r="G23" s="82">
        <v>0.015347222222222222</v>
      </c>
    </row>
  </sheetData>
  <sheetProtection/>
  <printOptions/>
  <pageMargins left="0.7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5.8515625" style="73" customWidth="1"/>
    <col min="2" max="2" width="5.7109375" style="72" customWidth="1"/>
    <col min="3" max="3" width="11.421875" style="72" customWidth="1"/>
    <col min="4" max="4" width="23.7109375" style="72" customWidth="1"/>
    <col min="5" max="5" width="10.140625" style="72" customWidth="1"/>
    <col min="6" max="6" width="22.00390625" style="72" customWidth="1"/>
    <col min="7" max="7" width="9.00390625" style="83" customWidth="1"/>
    <col min="8" max="16384" width="17.140625" style="72" customWidth="1"/>
  </cols>
  <sheetData>
    <row r="1" spans="1:7" ht="13.5" customHeight="1">
      <c r="A1" s="74" t="s">
        <v>3</v>
      </c>
      <c r="B1" s="74" t="s">
        <v>12</v>
      </c>
      <c r="C1" s="75" t="s">
        <v>6</v>
      </c>
      <c r="D1" s="76" t="s">
        <v>7</v>
      </c>
      <c r="E1" s="77" t="s">
        <v>8</v>
      </c>
      <c r="F1" s="76" t="s">
        <v>9</v>
      </c>
      <c r="G1" s="81" t="s">
        <v>10</v>
      </c>
    </row>
    <row r="2" spans="1:7" ht="12.75">
      <c r="A2" s="78">
        <v>1</v>
      </c>
      <c r="B2" s="78">
        <v>88</v>
      </c>
      <c r="C2" s="79" t="s">
        <v>327</v>
      </c>
      <c r="D2" s="79" t="s">
        <v>328</v>
      </c>
      <c r="E2" s="80">
        <v>33581</v>
      </c>
      <c r="F2" s="79" t="s">
        <v>329</v>
      </c>
      <c r="G2" s="82">
        <v>0.011180555555555556</v>
      </c>
    </row>
    <row r="3" spans="1:7" ht="12.75">
      <c r="A3" s="78">
        <v>2</v>
      </c>
      <c r="B3" s="78">
        <v>65</v>
      </c>
      <c r="C3" s="79" t="s">
        <v>330</v>
      </c>
      <c r="D3" s="79" t="s">
        <v>331</v>
      </c>
      <c r="E3" s="80">
        <v>27626</v>
      </c>
      <c r="F3" s="79" t="s">
        <v>284</v>
      </c>
      <c r="G3" s="82">
        <v>0.011608796296296296</v>
      </c>
    </row>
    <row r="4" spans="1:7" ht="12.75">
      <c r="A4" s="78">
        <v>3</v>
      </c>
      <c r="B4" s="78">
        <v>11</v>
      </c>
      <c r="C4" s="79" t="s">
        <v>327</v>
      </c>
      <c r="D4" s="79" t="s">
        <v>332</v>
      </c>
      <c r="E4" s="80">
        <v>34405</v>
      </c>
      <c r="F4" s="79" t="s">
        <v>304</v>
      </c>
      <c r="G4" s="82">
        <v>0.012094907407407408</v>
      </c>
    </row>
    <row r="5" spans="1:7" ht="12.75">
      <c r="A5" s="78">
        <v>4</v>
      </c>
      <c r="B5" s="78">
        <v>55</v>
      </c>
      <c r="C5" s="79" t="s">
        <v>327</v>
      </c>
      <c r="D5" s="79" t="s">
        <v>333</v>
      </c>
      <c r="E5" s="80">
        <v>33653</v>
      </c>
      <c r="F5" s="79" t="s">
        <v>304</v>
      </c>
      <c r="G5" s="82">
        <v>0.012418981481481482</v>
      </c>
    </row>
    <row r="6" spans="1:7" ht="12.75">
      <c r="A6" s="78">
        <v>5</v>
      </c>
      <c r="B6" s="78">
        <v>182</v>
      </c>
      <c r="C6" s="79" t="s">
        <v>300</v>
      </c>
      <c r="D6" s="79" t="s">
        <v>334</v>
      </c>
      <c r="E6" s="80">
        <v>27015</v>
      </c>
      <c r="F6" s="79" t="s">
        <v>288</v>
      </c>
      <c r="G6" s="82">
        <v>0.01300925925925926</v>
      </c>
    </row>
    <row r="7" spans="1:7" ht="12.75">
      <c r="A7" s="78">
        <v>6</v>
      </c>
      <c r="B7" s="78">
        <v>94</v>
      </c>
      <c r="C7" s="79" t="s">
        <v>330</v>
      </c>
      <c r="D7" s="79" t="s">
        <v>335</v>
      </c>
      <c r="E7" s="80">
        <v>29789</v>
      </c>
      <c r="F7" s="79" t="s">
        <v>336</v>
      </c>
      <c r="G7" s="82">
        <v>0.013854166666666666</v>
      </c>
    </row>
    <row r="8" spans="1:7" ht="12.75">
      <c r="A8" s="78">
        <v>7</v>
      </c>
      <c r="B8" s="78">
        <v>79</v>
      </c>
      <c r="C8" s="79" t="s">
        <v>300</v>
      </c>
      <c r="D8" s="79" t="s">
        <v>337</v>
      </c>
      <c r="E8" s="80">
        <v>27104</v>
      </c>
      <c r="F8" s="79" t="s">
        <v>284</v>
      </c>
      <c r="G8" s="82">
        <v>0.01678240740740741</v>
      </c>
    </row>
    <row r="9" spans="1:7" ht="12.75">
      <c r="A9" s="78">
        <v>8</v>
      </c>
      <c r="B9" s="78">
        <v>53</v>
      </c>
      <c r="C9" s="79" t="s">
        <v>330</v>
      </c>
      <c r="D9" s="79" t="s">
        <v>338</v>
      </c>
      <c r="E9" s="80">
        <v>28972</v>
      </c>
      <c r="F9" s="79" t="s">
        <v>277</v>
      </c>
      <c r="G9" s="82">
        <v>0.01741898148148148</v>
      </c>
    </row>
    <row r="10" spans="1:7" ht="12.75">
      <c r="A10" s="78">
        <v>9</v>
      </c>
      <c r="B10" s="78">
        <v>41</v>
      </c>
      <c r="C10" s="79" t="s">
        <v>300</v>
      </c>
      <c r="D10" s="79" t="s">
        <v>339</v>
      </c>
      <c r="E10" s="80">
        <v>27254</v>
      </c>
      <c r="F10" s="79" t="s">
        <v>329</v>
      </c>
      <c r="G10" s="82">
        <v>0.017743055555555557</v>
      </c>
    </row>
    <row r="11" spans="1:7" ht="12.75">
      <c r="A11" s="78">
        <v>10</v>
      </c>
      <c r="B11" s="78">
        <v>15</v>
      </c>
      <c r="C11" s="79" t="s">
        <v>330</v>
      </c>
      <c r="D11" s="79" t="s">
        <v>340</v>
      </c>
      <c r="E11" s="80">
        <v>28880</v>
      </c>
      <c r="F11" s="79" t="s">
        <v>277</v>
      </c>
      <c r="G11" s="82">
        <v>0.020127314814814817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6.00390625" style="73" customWidth="1"/>
    <col min="2" max="2" width="5.7109375" style="72" customWidth="1"/>
    <col min="3" max="3" width="12.140625" style="72" customWidth="1"/>
    <col min="4" max="4" width="23.7109375" style="72" customWidth="1"/>
    <col min="5" max="5" width="10.140625" style="72" customWidth="1"/>
    <col min="6" max="6" width="25.8515625" style="72" customWidth="1"/>
    <col min="7" max="7" width="9.00390625" style="83" customWidth="1"/>
    <col min="8" max="16384" width="17.140625" style="72" customWidth="1"/>
  </cols>
  <sheetData>
    <row r="1" spans="1:7" ht="13.5" customHeight="1">
      <c r="A1" s="74" t="s">
        <v>3</v>
      </c>
      <c r="B1" s="74" t="s">
        <v>4</v>
      </c>
      <c r="C1" s="75" t="s">
        <v>392</v>
      </c>
      <c r="D1" s="76" t="s">
        <v>7</v>
      </c>
      <c r="E1" s="77" t="s">
        <v>8</v>
      </c>
      <c r="F1" s="76" t="s">
        <v>9</v>
      </c>
      <c r="G1" s="81" t="s">
        <v>391</v>
      </c>
    </row>
    <row r="2" spans="1:7" ht="12.75">
      <c r="A2" s="78">
        <v>1</v>
      </c>
      <c r="B2" s="78">
        <v>91</v>
      </c>
      <c r="C2" s="79" t="s">
        <v>341</v>
      </c>
      <c r="D2" s="79" t="s">
        <v>342</v>
      </c>
      <c r="E2" s="80">
        <v>30114</v>
      </c>
      <c r="F2" s="79" t="s">
        <v>343</v>
      </c>
      <c r="G2" s="82">
        <v>0.01747685185185185</v>
      </c>
    </row>
    <row r="3" spans="1:7" ht="12.75">
      <c r="A3" s="78">
        <v>2</v>
      </c>
      <c r="B3" s="78">
        <v>104</v>
      </c>
      <c r="C3" s="79" t="s">
        <v>344</v>
      </c>
      <c r="D3" s="79" t="s">
        <v>345</v>
      </c>
      <c r="E3" s="80">
        <v>33261</v>
      </c>
      <c r="F3" s="79" t="s">
        <v>346</v>
      </c>
      <c r="G3" s="82">
        <v>0.018032407407407407</v>
      </c>
    </row>
    <row r="4" spans="1:7" ht="12.75">
      <c r="A4" s="78">
        <v>3</v>
      </c>
      <c r="B4" s="78">
        <v>6</v>
      </c>
      <c r="C4" s="79" t="s">
        <v>344</v>
      </c>
      <c r="D4" s="79" t="s">
        <v>347</v>
      </c>
      <c r="E4" s="80">
        <v>32675</v>
      </c>
      <c r="F4" s="79" t="s">
        <v>329</v>
      </c>
      <c r="G4" s="82">
        <v>0.01851851851851852</v>
      </c>
    </row>
    <row r="5" spans="1:7" ht="12.75">
      <c r="A5" s="78">
        <v>4</v>
      </c>
      <c r="B5" s="78">
        <v>73</v>
      </c>
      <c r="C5" s="79" t="s">
        <v>344</v>
      </c>
      <c r="D5" s="79" t="s">
        <v>348</v>
      </c>
      <c r="E5" s="80">
        <v>33098</v>
      </c>
      <c r="F5" s="79" t="s">
        <v>329</v>
      </c>
      <c r="G5" s="82">
        <v>0.01857638888888889</v>
      </c>
    </row>
    <row r="6" spans="1:7" ht="12.75">
      <c r="A6" s="78">
        <v>5</v>
      </c>
      <c r="B6" s="78">
        <v>8</v>
      </c>
      <c r="C6" s="79" t="s">
        <v>341</v>
      </c>
      <c r="D6" s="79" t="s">
        <v>349</v>
      </c>
      <c r="E6" s="80">
        <v>28582</v>
      </c>
      <c r="F6" s="79" t="s">
        <v>269</v>
      </c>
      <c r="G6" s="82">
        <v>0.01925925925925926</v>
      </c>
    </row>
    <row r="7" spans="1:7" ht="12.75">
      <c r="A7" s="78">
        <v>6</v>
      </c>
      <c r="B7" s="78">
        <v>67</v>
      </c>
      <c r="C7" s="79" t="s">
        <v>323</v>
      </c>
      <c r="D7" s="79" t="s">
        <v>350</v>
      </c>
      <c r="E7" s="80">
        <v>34738</v>
      </c>
      <c r="F7" s="79" t="s">
        <v>304</v>
      </c>
      <c r="G7" s="82">
        <v>0.01947916666666667</v>
      </c>
    </row>
    <row r="8" spans="1:7" ht="12.75">
      <c r="A8" s="78">
        <v>7</v>
      </c>
      <c r="B8" s="78">
        <v>85</v>
      </c>
      <c r="C8" s="79" t="s">
        <v>323</v>
      </c>
      <c r="D8" s="79" t="s">
        <v>351</v>
      </c>
      <c r="E8" s="80">
        <v>35059</v>
      </c>
      <c r="F8" s="79" t="s">
        <v>352</v>
      </c>
      <c r="G8" s="82">
        <v>0.020324074074074074</v>
      </c>
    </row>
    <row r="9" spans="1:7" ht="12.75">
      <c r="A9" s="78">
        <v>8</v>
      </c>
      <c r="B9" s="78">
        <v>70</v>
      </c>
      <c r="C9" s="79" t="s">
        <v>293</v>
      </c>
      <c r="D9" s="79" t="s">
        <v>353</v>
      </c>
      <c r="E9" s="80">
        <v>20390</v>
      </c>
      <c r="F9" s="79" t="s">
        <v>354</v>
      </c>
      <c r="G9" s="82">
        <v>0.02037037037037037</v>
      </c>
    </row>
    <row r="10" spans="1:7" ht="12.75">
      <c r="A10" s="78">
        <v>9</v>
      </c>
      <c r="B10" s="78">
        <v>138</v>
      </c>
      <c r="C10" s="79" t="s">
        <v>293</v>
      </c>
      <c r="D10" s="79" t="s">
        <v>355</v>
      </c>
      <c r="E10" s="80">
        <v>26913</v>
      </c>
      <c r="F10" s="79" t="s">
        <v>288</v>
      </c>
      <c r="G10" s="82">
        <v>0.020578703703703703</v>
      </c>
    </row>
    <row r="11" spans="1:7" ht="12.75">
      <c r="A11" s="78">
        <v>10</v>
      </c>
      <c r="B11" s="78">
        <v>21</v>
      </c>
      <c r="C11" s="79" t="s">
        <v>344</v>
      </c>
      <c r="D11" s="79" t="s">
        <v>356</v>
      </c>
      <c r="E11" s="80">
        <v>34239</v>
      </c>
      <c r="F11" s="79" t="s">
        <v>304</v>
      </c>
      <c r="G11" s="82">
        <v>0.021909722222222223</v>
      </c>
    </row>
    <row r="12" spans="1:7" ht="12.75">
      <c r="A12" s="78">
        <v>11</v>
      </c>
      <c r="B12" s="78">
        <v>32</v>
      </c>
      <c r="C12" s="79" t="s">
        <v>293</v>
      </c>
      <c r="D12" s="79" t="s">
        <v>357</v>
      </c>
      <c r="E12" s="80">
        <v>26254</v>
      </c>
      <c r="F12" s="79" t="s">
        <v>304</v>
      </c>
      <c r="G12" s="82">
        <v>0.021921296296296296</v>
      </c>
    </row>
    <row r="13" spans="1:7" ht="12.75">
      <c r="A13" s="78">
        <v>12</v>
      </c>
      <c r="B13" s="78">
        <v>35</v>
      </c>
      <c r="C13" s="79" t="s">
        <v>293</v>
      </c>
      <c r="D13" s="79" t="s">
        <v>358</v>
      </c>
      <c r="E13" s="80">
        <v>26374</v>
      </c>
      <c r="F13" s="79" t="s">
        <v>277</v>
      </c>
      <c r="G13" s="82">
        <v>0.02244212962962963</v>
      </c>
    </row>
    <row r="14" spans="1:7" ht="12.75">
      <c r="A14" s="78">
        <v>13</v>
      </c>
      <c r="B14" s="78">
        <v>62</v>
      </c>
      <c r="C14" s="79" t="s">
        <v>293</v>
      </c>
      <c r="D14" s="79" t="s">
        <v>359</v>
      </c>
      <c r="E14" s="80">
        <v>27058</v>
      </c>
      <c r="F14" s="79" t="s">
        <v>329</v>
      </c>
      <c r="G14" s="82">
        <v>0.022615740740740742</v>
      </c>
    </row>
    <row r="15" spans="1:7" ht="12.75">
      <c r="A15" s="78">
        <v>14</v>
      </c>
      <c r="B15" s="78">
        <v>97</v>
      </c>
      <c r="C15" s="79" t="s">
        <v>323</v>
      </c>
      <c r="D15" s="79" t="s">
        <v>360</v>
      </c>
      <c r="E15" s="80">
        <v>35151</v>
      </c>
      <c r="F15" s="79" t="s">
        <v>361</v>
      </c>
      <c r="G15" s="82">
        <v>0.02263888888888889</v>
      </c>
    </row>
    <row r="16" spans="1:7" ht="12.75">
      <c r="A16" s="78">
        <v>15</v>
      </c>
      <c r="B16" s="78">
        <v>47</v>
      </c>
      <c r="C16" s="79" t="s">
        <v>341</v>
      </c>
      <c r="D16" s="79" t="s">
        <v>362</v>
      </c>
      <c r="E16" s="80">
        <v>28850</v>
      </c>
      <c r="F16" s="79" t="s">
        <v>277</v>
      </c>
      <c r="G16" s="82">
        <v>0.02263888888888889</v>
      </c>
    </row>
    <row r="17" spans="1:7" ht="12.75">
      <c r="A17" s="78">
        <v>16</v>
      </c>
      <c r="B17" s="78">
        <v>199</v>
      </c>
      <c r="C17" s="79" t="s">
        <v>341</v>
      </c>
      <c r="D17" s="79" t="s">
        <v>363</v>
      </c>
      <c r="E17" s="80">
        <v>30638</v>
      </c>
      <c r="F17" s="79" t="s">
        <v>277</v>
      </c>
      <c r="G17" s="82">
        <v>0.02372685185185185</v>
      </c>
    </row>
    <row r="18" spans="1:7" ht="12.75">
      <c r="A18" s="78">
        <v>17</v>
      </c>
      <c r="B18" s="78">
        <v>175</v>
      </c>
      <c r="C18" s="79" t="s">
        <v>323</v>
      </c>
      <c r="D18" s="79" t="s">
        <v>364</v>
      </c>
      <c r="E18" s="80">
        <v>35373</v>
      </c>
      <c r="F18" s="79" t="s">
        <v>365</v>
      </c>
      <c r="G18" s="82">
        <v>0.023819444444444445</v>
      </c>
    </row>
    <row r="19" spans="1:7" ht="12.75">
      <c r="A19" s="78">
        <v>18</v>
      </c>
      <c r="B19" s="78">
        <v>23</v>
      </c>
      <c r="C19" s="79" t="s">
        <v>293</v>
      </c>
      <c r="D19" s="79" t="s">
        <v>366</v>
      </c>
      <c r="E19" s="80">
        <v>27288</v>
      </c>
      <c r="F19" s="79" t="s">
        <v>271</v>
      </c>
      <c r="G19" s="82">
        <v>0.023842592592592596</v>
      </c>
    </row>
    <row r="20" spans="1:7" ht="12.75">
      <c r="A20" s="78">
        <v>19</v>
      </c>
      <c r="B20" s="78">
        <v>18</v>
      </c>
      <c r="C20" s="79" t="s">
        <v>323</v>
      </c>
      <c r="D20" s="79" t="s">
        <v>367</v>
      </c>
      <c r="E20" s="80">
        <v>34883</v>
      </c>
      <c r="F20" s="79" t="s">
        <v>329</v>
      </c>
      <c r="G20" s="82">
        <v>0.024050925925925924</v>
      </c>
    </row>
    <row r="21" spans="1:7" ht="12.75">
      <c r="A21" s="78">
        <v>20</v>
      </c>
      <c r="B21" s="78">
        <v>87</v>
      </c>
      <c r="C21" s="79" t="s">
        <v>293</v>
      </c>
      <c r="D21" s="79" t="s">
        <v>368</v>
      </c>
      <c r="E21" s="80">
        <v>26209</v>
      </c>
      <c r="F21" s="79" t="s">
        <v>369</v>
      </c>
      <c r="G21" s="82">
        <v>0.02417824074074074</v>
      </c>
    </row>
    <row r="22" spans="1:7" ht="12.75">
      <c r="A22" s="78">
        <v>21</v>
      </c>
      <c r="B22" s="78">
        <v>58</v>
      </c>
      <c r="C22" s="79" t="s">
        <v>344</v>
      </c>
      <c r="D22" s="79" t="s">
        <v>370</v>
      </c>
      <c r="E22" s="80">
        <v>33286</v>
      </c>
      <c r="F22" s="79" t="s">
        <v>371</v>
      </c>
      <c r="G22" s="82">
        <v>0.02445601851851852</v>
      </c>
    </row>
    <row r="23" spans="1:7" ht="12.75">
      <c r="A23" s="78">
        <v>22</v>
      </c>
      <c r="B23" s="78">
        <v>173</v>
      </c>
      <c r="C23" s="79" t="s">
        <v>293</v>
      </c>
      <c r="D23" s="79" t="s">
        <v>372</v>
      </c>
      <c r="E23" s="80">
        <v>20163</v>
      </c>
      <c r="F23" s="79" t="s">
        <v>277</v>
      </c>
      <c r="G23" s="82">
        <v>0.02528935185185185</v>
      </c>
    </row>
    <row r="24" spans="1:7" ht="12.75">
      <c r="A24" s="78">
        <v>23</v>
      </c>
      <c r="B24" s="78">
        <v>176</v>
      </c>
      <c r="C24" s="79" t="s">
        <v>341</v>
      </c>
      <c r="D24" s="79" t="s">
        <v>373</v>
      </c>
      <c r="E24" s="80">
        <v>27859</v>
      </c>
      <c r="F24" s="79" t="s">
        <v>374</v>
      </c>
      <c r="G24" s="82">
        <v>0.025636574074074072</v>
      </c>
    </row>
    <row r="25" spans="1:7" ht="12.75">
      <c r="A25" s="78">
        <v>24</v>
      </c>
      <c r="B25" s="78">
        <v>36</v>
      </c>
      <c r="C25" s="79" t="s">
        <v>293</v>
      </c>
      <c r="D25" s="79" t="s">
        <v>375</v>
      </c>
      <c r="E25" s="80">
        <v>24992</v>
      </c>
      <c r="F25" s="79" t="s">
        <v>376</v>
      </c>
      <c r="G25" s="82">
        <v>0.025659722222222223</v>
      </c>
    </row>
    <row r="26" spans="1:7" ht="12.75">
      <c r="A26" s="78">
        <v>25</v>
      </c>
      <c r="B26" s="78">
        <v>20</v>
      </c>
      <c r="C26" s="79" t="s">
        <v>344</v>
      </c>
      <c r="D26" s="79" t="s">
        <v>377</v>
      </c>
      <c r="E26" s="80">
        <v>32974</v>
      </c>
      <c r="F26" s="79" t="s">
        <v>277</v>
      </c>
      <c r="G26" s="82">
        <v>0.025706018518518517</v>
      </c>
    </row>
    <row r="27" spans="1:7" ht="12.75">
      <c r="A27" s="78">
        <v>26</v>
      </c>
      <c r="B27" s="78">
        <v>10</v>
      </c>
      <c r="C27" s="79" t="s">
        <v>344</v>
      </c>
      <c r="D27" s="79" t="s">
        <v>378</v>
      </c>
      <c r="E27" s="80">
        <v>33156</v>
      </c>
      <c r="F27" s="79" t="s">
        <v>277</v>
      </c>
      <c r="G27" s="82">
        <v>0.02597222222222222</v>
      </c>
    </row>
    <row r="28" spans="1:7" ht="12.75">
      <c r="A28" s="78">
        <v>27</v>
      </c>
      <c r="B28" s="78">
        <v>63</v>
      </c>
      <c r="C28" s="79" t="s">
        <v>341</v>
      </c>
      <c r="D28" s="79" t="s">
        <v>379</v>
      </c>
      <c r="E28" s="80">
        <v>28860</v>
      </c>
      <c r="F28" s="79" t="s">
        <v>277</v>
      </c>
      <c r="G28" s="82">
        <v>0.026111111111111113</v>
      </c>
    </row>
    <row r="29" spans="1:7" ht="12.75">
      <c r="A29" s="78">
        <v>28</v>
      </c>
      <c r="B29" s="78">
        <v>56</v>
      </c>
      <c r="C29" s="79" t="s">
        <v>293</v>
      </c>
      <c r="D29" s="79" t="s">
        <v>380</v>
      </c>
      <c r="E29" s="80">
        <v>25430</v>
      </c>
      <c r="F29" s="79" t="s">
        <v>376</v>
      </c>
      <c r="G29" s="82">
        <v>0.02642361111111111</v>
      </c>
    </row>
    <row r="30" spans="1:7" ht="12.75">
      <c r="A30" s="78">
        <v>29</v>
      </c>
      <c r="B30" s="78">
        <v>96</v>
      </c>
      <c r="C30" s="79" t="s">
        <v>341</v>
      </c>
      <c r="D30" s="79" t="s">
        <v>381</v>
      </c>
      <c r="E30" s="80">
        <v>28592</v>
      </c>
      <c r="F30" s="79" t="s">
        <v>371</v>
      </c>
      <c r="G30" s="82">
        <v>0.026435185185185187</v>
      </c>
    </row>
    <row r="31" spans="1:7" ht="12.75">
      <c r="A31" s="78">
        <v>30</v>
      </c>
      <c r="B31" s="78">
        <v>30</v>
      </c>
      <c r="C31" s="79" t="s">
        <v>293</v>
      </c>
      <c r="D31" s="79" t="s">
        <v>294</v>
      </c>
      <c r="E31" s="80">
        <v>25428</v>
      </c>
      <c r="F31" s="79" t="s">
        <v>295</v>
      </c>
      <c r="G31" s="82">
        <v>0.026724537037037036</v>
      </c>
    </row>
    <row r="32" spans="1:7" ht="12.75">
      <c r="A32" s="78">
        <v>31</v>
      </c>
      <c r="B32" s="78">
        <v>90</v>
      </c>
      <c r="C32" s="79" t="s">
        <v>341</v>
      </c>
      <c r="D32" s="79" t="s">
        <v>382</v>
      </c>
      <c r="E32" s="80">
        <v>30051</v>
      </c>
      <c r="F32" s="79" t="s">
        <v>383</v>
      </c>
      <c r="G32" s="82">
        <v>0.026863425925925926</v>
      </c>
    </row>
    <row r="33" spans="1:7" ht="12.75">
      <c r="A33" s="78">
        <v>32</v>
      </c>
      <c r="B33" s="78">
        <v>77</v>
      </c>
      <c r="C33" s="79" t="s">
        <v>341</v>
      </c>
      <c r="D33" s="79" t="s">
        <v>384</v>
      </c>
      <c r="E33" s="80">
        <v>30682</v>
      </c>
      <c r="F33" s="79" t="s">
        <v>277</v>
      </c>
      <c r="G33" s="82">
        <v>0.027037037037037037</v>
      </c>
    </row>
    <row r="34" spans="1:7" ht="12.75">
      <c r="A34" s="78">
        <v>33</v>
      </c>
      <c r="B34" s="78">
        <v>49</v>
      </c>
      <c r="C34" s="79" t="s">
        <v>344</v>
      </c>
      <c r="D34" s="79" t="s">
        <v>385</v>
      </c>
      <c r="E34" s="80">
        <v>31466</v>
      </c>
      <c r="F34" s="79" t="s">
        <v>277</v>
      </c>
      <c r="G34" s="82">
        <v>0.02763888888888889</v>
      </c>
    </row>
    <row r="35" spans="1:7" ht="12.75">
      <c r="A35" s="78">
        <v>34</v>
      </c>
      <c r="B35" s="78">
        <v>27</v>
      </c>
      <c r="C35" s="79" t="s">
        <v>323</v>
      </c>
      <c r="D35" s="79" t="s">
        <v>386</v>
      </c>
      <c r="E35" s="80">
        <v>35424</v>
      </c>
      <c r="F35" s="79" t="s">
        <v>271</v>
      </c>
      <c r="G35" s="82">
        <v>0.027997685185185184</v>
      </c>
    </row>
    <row r="36" spans="1:7" ht="12.75">
      <c r="A36" s="78">
        <v>35</v>
      </c>
      <c r="B36" s="78">
        <v>72</v>
      </c>
      <c r="C36" s="79" t="s">
        <v>344</v>
      </c>
      <c r="D36" s="79" t="s">
        <v>387</v>
      </c>
      <c r="E36" s="80">
        <v>31146</v>
      </c>
      <c r="F36" s="79" t="s">
        <v>277</v>
      </c>
      <c r="G36" s="82">
        <v>0.030208333333333334</v>
      </c>
    </row>
    <row r="37" spans="1:7" ht="12.75">
      <c r="A37" s="78">
        <v>36</v>
      </c>
      <c r="B37" s="78">
        <v>28</v>
      </c>
      <c r="C37" s="79" t="s">
        <v>341</v>
      </c>
      <c r="D37" s="79" t="s">
        <v>388</v>
      </c>
      <c r="E37" s="80">
        <v>30983</v>
      </c>
      <c r="F37" s="79" t="s">
        <v>277</v>
      </c>
      <c r="G37" s="82">
        <v>0.031030092592592592</v>
      </c>
    </row>
    <row r="38" spans="1:7" ht="12.75">
      <c r="A38" s="78">
        <v>37</v>
      </c>
      <c r="B38" s="78">
        <v>57</v>
      </c>
      <c r="C38" s="79" t="s">
        <v>344</v>
      </c>
      <c r="D38" s="79" t="s">
        <v>389</v>
      </c>
      <c r="E38" s="80">
        <v>33977</v>
      </c>
      <c r="F38" s="79" t="s">
        <v>271</v>
      </c>
      <c r="G38" s="82">
        <v>0.03181712962962963</v>
      </c>
    </row>
    <row r="39" spans="1:7" ht="12.75">
      <c r="A39" s="78">
        <v>38</v>
      </c>
      <c r="B39" s="78">
        <v>82</v>
      </c>
      <c r="C39" s="79" t="s">
        <v>323</v>
      </c>
      <c r="D39" s="79" t="s">
        <v>390</v>
      </c>
      <c r="E39" s="80">
        <v>35304</v>
      </c>
      <c r="F39" s="79" t="s">
        <v>271</v>
      </c>
      <c r="G39" s="82">
        <v>0.031828703703703706</v>
      </c>
    </row>
  </sheetData>
  <sheetProtection/>
  <printOptions/>
  <pageMargins left="0.7" right="0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6.00390625" style="0" customWidth="1"/>
    <col min="2" max="2" width="7.140625" style="0" customWidth="1"/>
    <col min="7" max="7" width="5.421875" style="0" customWidth="1"/>
    <col min="8" max="8" width="11.28125" style="0" customWidth="1"/>
    <col min="9" max="9" width="15.140625" style="0" customWidth="1"/>
    <col min="10" max="10" width="12.00390625" style="0" customWidth="1"/>
    <col min="11" max="11" width="21.140625" style="0" customWidth="1"/>
    <col min="12" max="12" width="27.140625" style="0" customWidth="1"/>
  </cols>
  <sheetData>
    <row r="1" spans="1:14" ht="12.75" customHeight="1">
      <c r="A1" s="68"/>
      <c r="B1" s="29" t="s">
        <v>13</v>
      </c>
      <c r="C1" s="20" t="s">
        <v>14</v>
      </c>
      <c r="D1" s="4" t="s">
        <v>7</v>
      </c>
      <c r="E1" s="69" t="s">
        <v>8</v>
      </c>
      <c r="F1" s="20" t="s">
        <v>15</v>
      </c>
      <c r="G1" s="29" t="s">
        <v>5</v>
      </c>
      <c r="H1" s="54" t="s">
        <v>16</v>
      </c>
      <c r="I1" s="39" t="s">
        <v>17</v>
      </c>
      <c r="J1" s="55" t="s">
        <v>8</v>
      </c>
      <c r="K1" s="6" t="s">
        <v>18</v>
      </c>
      <c r="L1" s="39" t="s">
        <v>19</v>
      </c>
      <c r="M1" s="27" t="s">
        <v>20</v>
      </c>
      <c r="N1" s="27" t="s">
        <v>21</v>
      </c>
    </row>
    <row r="2" spans="1:14" ht="12.75" customHeight="1">
      <c r="A2" s="38">
        <v>19</v>
      </c>
      <c r="B2" s="23"/>
      <c r="C2" s="37" t="str">
        <f aca="true" t="shared" si="0" ref="C2:C65">IF(ISBLANK(B2)," ",G2)</f>
        <v> </v>
      </c>
      <c r="D2" s="61" t="str">
        <f aca="true" t="shared" si="1" ref="D2:D65">IF(ISBLANK(B2)," ",CONCATENATE(M2,", ",H2))</f>
        <v> </v>
      </c>
      <c r="E2" s="47" t="str">
        <f aca="true" t="shared" si="2" ref="E2:E65">IF(ISBLANK(B2)," ",J2)</f>
        <v> </v>
      </c>
      <c r="F2" s="61" t="str">
        <f aca="true" t="shared" si="3" ref="F2:F65">IF(ISBLANK(I2)," ",CONCATENATE(K2," ",N2))</f>
        <v>Klaipėda A.L.L.</v>
      </c>
      <c r="G2" s="35" t="s">
        <v>22</v>
      </c>
      <c r="H2" s="13" t="s">
        <v>23</v>
      </c>
      <c r="I2" s="13" t="s">
        <v>24</v>
      </c>
      <c r="J2" s="26">
        <v>28772</v>
      </c>
      <c r="K2" s="13" t="s">
        <v>25</v>
      </c>
      <c r="L2" s="13" t="s">
        <v>26</v>
      </c>
      <c r="M2" s="53" t="str">
        <f aca="true" t="shared" si="4" ref="M2:M65">UPPER(I2)</f>
        <v>AUŠKELIS</v>
      </c>
      <c r="N2" s="53" t="str">
        <f aca="true" t="shared" si="5" ref="N2:N65">UPPER(L2)</f>
        <v>A.L.L.</v>
      </c>
    </row>
    <row r="3" spans="1:14" ht="12.75" customHeight="1">
      <c r="A3" s="38">
        <v>82</v>
      </c>
      <c r="B3" s="23">
        <v>77</v>
      </c>
      <c r="C3" s="37" t="str">
        <f t="shared" si="0"/>
        <v>v</v>
      </c>
      <c r="D3" s="61" t="str">
        <f t="shared" si="1"/>
        <v>BARASA, Alius</v>
      </c>
      <c r="E3" s="47">
        <f t="shared" si="2"/>
        <v>30682</v>
      </c>
      <c r="F3" s="61" t="str">
        <f t="shared" si="3"/>
        <v>Klaipėda </v>
      </c>
      <c r="G3" s="35" t="s">
        <v>22</v>
      </c>
      <c r="H3" s="13" t="s">
        <v>27</v>
      </c>
      <c r="I3" s="13" t="s">
        <v>28</v>
      </c>
      <c r="J3" s="26">
        <v>30682</v>
      </c>
      <c r="K3" s="13" t="s">
        <v>25</v>
      </c>
      <c r="L3" s="13"/>
      <c r="M3" s="53" t="str">
        <f t="shared" si="4"/>
        <v>BARASA</v>
      </c>
      <c r="N3" s="53">
        <f t="shared" si="5"/>
      </c>
    </row>
    <row r="4" spans="1:14" ht="12.75" customHeight="1">
      <c r="A4" s="38">
        <v>9</v>
      </c>
      <c r="B4" s="23">
        <v>5</v>
      </c>
      <c r="C4" s="37" t="str">
        <f t="shared" si="0"/>
        <v>v</v>
      </c>
      <c r="D4" s="61" t="str">
        <f t="shared" si="1"/>
        <v>BEINORAVIČIUS, Algimantas</v>
      </c>
      <c r="E4" s="47">
        <f t="shared" si="2"/>
        <v>35739</v>
      </c>
      <c r="F4" s="61" t="str">
        <f t="shared" si="3"/>
        <v>Palanga </v>
      </c>
      <c r="G4" s="35" t="s">
        <v>22</v>
      </c>
      <c r="H4" s="13" t="s">
        <v>29</v>
      </c>
      <c r="I4" s="13" t="s">
        <v>30</v>
      </c>
      <c r="J4" s="26">
        <v>35739</v>
      </c>
      <c r="K4" s="13" t="s">
        <v>31</v>
      </c>
      <c r="L4" s="13"/>
      <c r="M4" s="53" t="str">
        <f t="shared" si="4"/>
        <v>BEINORAVIČIUS</v>
      </c>
      <c r="N4" s="53">
        <f t="shared" si="5"/>
      </c>
    </row>
    <row r="5" spans="1:14" ht="12.75" customHeight="1">
      <c r="A5" s="38">
        <v>15</v>
      </c>
      <c r="B5" s="23">
        <v>55</v>
      </c>
      <c r="C5" s="37" t="str">
        <f t="shared" si="0"/>
        <v>m</v>
      </c>
      <c r="D5" s="61" t="str">
        <f t="shared" si="1"/>
        <v>BERŽINSKAITĖ, Viltė</v>
      </c>
      <c r="E5" s="47">
        <f t="shared" si="2"/>
        <v>33653</v>
      </c>
      <c r="F5" s="61" t="str">
        <f t="shared" si="3"/>
        <v>Klaipėda MARATONAS</v>
      </c>
      <c r="G5" s="35" t="s">
        <v>32</v>
      </c>
      <c r="H5" s="13" t="s">
        <v>33</v>
      </c>
      <c r="I5" s="13" t="s">
        <v>34</v>
      </c>
      <c r="J5" s="26">
        <v>33653</v>
      </c>
      <c r="K5" s="13" t="s">
        <v>25</v>
      </c>
      <c r="L5" s="13" t="s">
        <v>35</v>
      </c>
      <c r="M5" s="53" t="str">
        <f t="shared" si="4"/>
        <v>BERŽINSKAITĖ</v>
      </c>
      <c r="N5" s="53" t="str">
        <f t="shared" si="5"/>
        <v>MARATONAS</v>
      </c>
    </row>
    <row r="6" spans="1:14" ht="12.75" customHeight="1">
      <c r="A6" s="38">
        <v>75</v>
      </c>
      <c r="B6" s="23"/>
      <c r="C6" s="37" t="str">
        <f t="shared" si="0"/>
        <v> </v>
      </c>
      <c r="D6" s="61" t="str">
        <f t="shared" si="1"/>
        <v> </v>
      </c>
      <c r="E6" s="47" t="str">
        <f t="shared" si="2"/>
        <v> </v>
      </c>
      <c r="F6" s="61" t="str">
        <f t="shared" si="3"/>
        <v>Klaipėda MARATONAS</v>
      </c>
      <c r="G6" s="35" t="s">
        <v>32</v>
      </c>
      <c r="H6" s="13" t="s">
        <v>36</v>
      </c>
      <c r="I6" s="13" t="s">
        <v>37</v>
      </c>
      <c r="J6" s="26">
        <v>25857</v>
      </c>
      <c r="K6" s="13" t="s">
        <v>25</v>
      </c>
      <c r="L6" s="13" t="s">
        <v>35</v>
      </c>
      <c r="M6" s="53" t="str">
        <f t="shared" si="4"/>
        <v>BERŽINSKIENĖ</v>
      </c>
      <c r="N6" s="53" t="str">
        <f t="shared" si="5"/>
        <v>MARATONAS</v>
      </c>
    </row>
    <row r="7" spans="1:14" ht="12.75" customHeight="1">
      <c r="A7" s="38">
        <v>85</v>
      </c>
      <c r="B7" s="23"/>
      <c r="C7" s="37" t="str">
        <f t="shared" si="0"/>
        <v> </v>
      </c>
      <c r="D7" s="61" t="str">
        <f t="shared" si="1"/>
        <v> </v>
      </c>
      <c r="E7" s="47" t="str">
        <f t="shared" si="2"/>
        <v> </v>
      </c>
      <c r="F7" s="61" t="str">
        <f t="shared" si="3"/>
        <v>Kretinga </v>
      </c>
      <c r="G7" s="35" t="s">
        <v>22</v>
      </c>
      <c r="H7" s="13" t="s">
        <v>38</v>
      </c>
      <c r="I7" s="13" t="s">
        <v>39</v>
      </c>
      <c r="J7" s="26">
        <v>38749</v>
      </c>
      <c r="K7" s="13" t="s">
        <v>40</v>
      </c>
      <c r="L7" s="13"/>
      <c r="M7" s="53" t="str">
        <f t="shared" si="4"/>
        <v>BIRĖTA</v>
      </c>
      <c r="N7" s="53">
        <f t="shared" si="5"/>
      </c>
    </row>
    <row r="8" spans="1:14" ht="12.75" customHeight="1">
      <c r="A8" s="38">
        <v>45</v>
      </c>
      <c r="B8" s="23">
        <v>186</v>
      </c>
      <c r="C8" s="37" t="str">
        <f t="shared" si="0"/>
        <v>m</v>
      </c>
      <c r="D8" s="61" t="str">
        <f t="shared" si="1"/>
        <v>BOČKUTĖ, Viktorija</v>
      </c>
      <c r="E8" s="47">
        <f t="shared" si="2"/>
        <v>37547</v>
      </c>
      <c r="F8" s="61" t="str">
        <f t="shared" si="3"/>
        <v>Gargždai SPORTO MOKYKLA</v>
      </c>
      <c r="G8" s="35" t="s">
        <v>32</v>
      </c>
      <c r="H8" s="13" t="s">
        <v>41</v>
      </c>
      <c r="I8" s="13" t="s">
        <v>42</v>
      </c>
      <c r="J8" s="26">
        <v>37547</v>
      </c>
      <c r="K8" s="13" t="s">
        <v>43</v>
      </c>
      <c r="L8" s="13" t="s">
        <v>44</v>
      </c>
      <c r="M8" s="53" t="str">
        <f t="shared" si="4"/>
        <v>BOČKUTĖ</v>
      </c>
      <c r="N8" s="53" t="str">
        <f t="shared" si="5"/>
        <v>SPORTO MOKYKLA</v>
      </c>
    </row>
    <row r="9" spans="1:14" ht="12.75" customHeight="1">
      <c r="A9" s="38">
        <v>59</v>
      </c>
      <c r="B9" s="23">
        <v>85</v>
      </c>
      <c r="C9" s="37" t="str">
        <f t="shared" si="0"/>
        <v>v</v>
      </c>
      <c r="D9" s="61" t="str">
        <f t="shared" si="1"/>
        <v>BŪDVYTIS, Dovydas</v>
      </c>
      <c r="E9" s="47">
        <f t="shared" si="2"/>
        <v>35059</v>
      </c>
      <c r="F9" s="61" t="str">
        <f t="shared" si="3"/>
        <v>Švėkšna ŠILUTĖS SM</v>
      </c>
      <c r="G9" s="35" t="s">
        <v>22</v>
      </c>
      <c r="H9" s="13" t="s">
        <v>45</v>
      </c>
      <c r="I9" s="13" t="s">
        <v>46</v>
      </c>
      <c r="J9" s="26">
        <v>35059</v>
      </c>
      <c r="K9" s="13" t="s">
        <v>47</v>
      </c>
      <c r="L9" s="13" t="s">
        <v>48</v>
      </c>
      <c r="M9" s="53" t="str">
        <f t="shared" si="4"/>
        <v>BŪDVYTIS</v>
      </c>
      <c r="N9" s="53" t="str">
        <f t="shared" si="5"/>
        <v>ŠILUTĖS SM</v>
      </c>
    </row>
    <row r="10" spans="1:14" ht="12.75" customHeight="1">
      <c r="A10" s="38">
        <v>100</v>
      </c>
      <c r="B10" s="23">
        <v>179</v>
      </c>
      <c r="C10" s="37" t="str">
        <f t="shared" si="0"/>
        <v>m</v>
      </c>
      <c r="D10" s="61" t="str">
        <f t="shared" si="1"/>
        <v>BUDVYTYTĖ, Evelina</v>
      </c>
      <c r="E10" s="47">
        <f t="shared" si="2"/>
        <v>38261</v>
      </c>
      <c r="F10" s="61" t="str">
        <f t="shared" si="3"/>
        <v>Gargždai RITMAS</v>
      </c>
      <c r="G10" s="35" t="s">
        <v>32</v>
      </c>
      <c r="H10" s="13" t="s">
        <v>49</v>
      </c>
      <c r="I10" s="13" t="s">
        <v>50</v>
      </c>
      <c r="J10" s="26">
        <v>38261</v>
      </c>
      <c r="K10" s="13" t="s">
        <v>43</v>
      </c>
      <c r="L10" s="13" t="s">
        <v>51</v>
      </c>
      <c r="M10" s="53" t="str">
        <f t="shared" si="4"/>
        <v>BUDVYTYTĖ</v>
      </c>
      <c r="N10" s="53" t="str">
        <f t="shared" si="5"/>
        <v>RITMAS</v>
      </c>
    </row>
    <row r="11" spans="1:14" ht="12.75" customHeight="1">
      <c r="A11" s="38">
        <v>56</v>
      </c>
      <c r="B11" s="23">
        <v>62</v>
      </c>
      <c r="C11" s="37" t="str">
        <f t="shared" si="0"/>
        <v>v</v>
      </c>
      <c r="D11" s="61" t="str">
        <f t="shared" si="1"/>
        <v>BUNYS, Gintautas</v>
      </c>
      <c r="E11" s="47">
        <f t="shared" si="2"/>
        <v>27058</v>
      </c>
      <c r="F11" s="61" t="str">
        <f t="shared" si="3"/>
        <v>Kretinga </v>
      </c>
      <c r="G11" s="35" t="s">
        <v>22</v>
      </c>
      <c r="H11" s="13" t="s">
        <v>52</v>
      </c>
      <c r="I11" s="13" t="s">
        <v>53</v>
      </c>
      <c r="J11" s="26">
        <v>27058</v>
      </c>
      <c r="K11" s="13" t="s">
        <v>40</v>
      </c>
      <c r="L11" s="13"/>
      <c r="M11" s="53" t="str">
        <f t="shared" si="4"/>
        <v>BUNYS</v>
      </c>
      <c r="N11" s="53">
        <f t="shared" si="5"/>
      </c>
    </row>
    <row r="12" spans="1:14" ht="12.75" customHeight="1">
      <c r="A12" s="38">
        <v>78</v>
      </c>
      <c r="B12" s="23">
        <v>30</v>
      </c>
      <c r="C12" s="37" t="str">
        <f t="shared" si="0"/>
        <v>v</v>
      </c>
      <c r="D12" s="61" t="str">
        <f t="shared" si="1"/>
        <v>ČERAUSKAS, Algis</v>
      </c>
      <c r="E12" s="47">
        <f t="shared" si="2"/>
        <v>25428</v>
      </c>
      <c r="F12" s="61" t="str">
        <f t="shared" si="3"/>
        <v>Tauragė ŠEIMA</v>
      </c>
      <c r="G12" s="35" t="s">
        <v>22</v>
      </c>
      <c r="H12" s="13" t="s">
        <v>54</v>
      </c>
      <c r="I12" s="13" t="s">
        <v>55</v>
      </c>
      <c r="J12" s="26">
        <v>25428</v>
      </c>
      <c r="K12" s="13" t="s">
        <v>56</v>
      </c>
      <c r="L12" s="13" t="s">
        <v>57</v>
      </c>
      <c r="M12" s="53" t="str">
        <f t="shared" si="4"/>
        <v>ČERAUSKAS</v>
      </c>
      <c r="N12" s="53" t="str">
        <f t="shared" si="5"/>
        <v>ŠEIMA</v>
      </c>
    </row>
    <row r="13" spans="1:14" ht="12.75" customHeight="1">
      <c r="A13" s="38">
        <v>81</v>
      </c>
      <c r="B13" s="23">
        <v>30</v>
      </c>
      <c r="C13" s="37" t="str">
        <f t="shared" si="0"/>
        <v>v</v>
      </c>
      <c r="D13" s="61" t="str">
        <f t="shared" si="1"/>
        <v>ČERAUSKAS, Algis</v>
      </c>
      <c r="E13" s="47">
        <f t="shared" si="2"/>
        <v>25428</v>
      </c>
      <c r="F13" s="61" t="str">
        <f t="shared" si="3"/>
        <v>Tauragė TAURAGĖS BMK</v>
      </c>
      <c r="G13" s="35" t="s">
        <v>22</v>
      </c>
      <c r="H13" s="13" t="s">
        <v>54</v>
      </c>
      <c r="I13" s="13" t="s">
        <v>55</v>
      </c>
      <c r="J13" s="26">
        <v>25428</v>
      </c>
      <c r="K13" s="13" t="s">
        <v>56</v>
      </c>
      <c r="L13" s="13" t="s">
        <v>58</v>
      </c>
      <c r="M13" s="53" t="str">
        <f t="shared" si="4"/>
        <v>ČERAUSKAS</v>
      </c>
      <c r="N13" s="53" t="str">
        <f t="shared" si="5"/>
        <v>TAURAGĖS BMK</v>
      </c>
    </row>
    <row r="14" spans="1:14" ht="12.75" customHeight="1">
      <c r="A14" s="38">
        <v>77</v>
      </c>
      <c r="B14" s="23">
        <v>98</v>
      </c>
      <c r="C14" s="37" t="str">
        <f t="shared" si="0"/>
        <v>v</v>
      </c>
      <c r="D14" s="61" t="str">
        <f t="shared" si="1"/>
        <v>ČERAUSKAS, Aidas</v>
      </c>
      <c r="E14" s="47">
        <f t="shared" si="2"/>
        <v>36132</v>
      </c>
      <c r="F14" s="61" t="str">
        <f t="shared" si="3"/>
        <v>Tauragė TAURAGĖS BMK</v>
      </c>
      <c r="G14" s="35" t="s">
        <v>22</v>
      </c>
      <c r="H14" s="13" t="s">
        <v>59</v>
      </c>
      <c r="I14" s="13" t="s">
        <v>55</v>
      </c>
      <c r="J14" s="26">
        <v>36132</v>
      </c>
      <c r="K14" s="13" t="s">
        <v>56</v>
      </c>
      <c r="L14" s="13" t="s">
        <v>58</v>
      </c>
      <c r="M14" s="53" t="str">
        <f t="shared" si="4"/>
        <v>ČERAUSKAS</v>
      </c>
      <c r="N14" s="53" t="str">
        <f t="shared" si="5"/>
        <v>TAURAGĖS BMK</v>
      </c>
    </row>
    <row r="15" spans="1:14" ht="12.75" customHeight="1">
      <c r="A15" s="38">
        <v>79</v>
      </c>
      <c r="B15" s="23">
        <v>98</v>
      </c>
      <c r="C15" s="37" t="str">
        <f t="shared" si="0"/>
        <v>v</v>
      </c>
      <c r="D15" s="61" t="str">
        <f t="shared" si="1"/>
        <v>ČERAUSKAS, Aidas</v>
      </c>
      <c r="E15" s="47">
        <f t="shared" si="2"/>
        <v>36132</v>
      </c>
      <c r="F15" s="61" t="str">
        <f t="shared" si="3"/>
        <v>Tauragė ŠEIMA</v>
      </c>
      <c r="G15" s="35" t="s">
        <v>22</v>
      </c>
      <c r="H15" s="13" t="s">
        <v>59</v>
      </c>
      <c r="I15" s="13" t="s">
        <v>55</v>
      </c>
      <c r="J15" s="26">
        <v>36132</v>
      </c>
      <c r="K15" s="13" t="s">
        <v>56</v>
      </c>
      <c r="L15" s="13" t="s">
        <v>57</v>
      </c>
      <c r="M15" s="53" t="str">
        <f t="shared" si="4"/>
        <v>ČERAUSKAS</v>
      </c>
      <c r="N15" s="53" t="str">
        <f t="shared" si="5"/>
        <v>ŠEIMA</v>
      </c>
    </row>
    <row r="16" spans="1:14" ht="12.75" customHeight="1">
      <c r="A16" s="38">
        <v>80</v>
      </c>
      <c r="B16" s="23">
        <v>54</v>
      </c>
      <c r="C16" s="37" t="str">
        <f t="shared" si="0"/>
        <v>v</v>
      </c>
      <c r="D16" s="61" t="str">
        <f t="shared" si="1"/>
        <v>ČERAUSKAS, Tadas</v>
      </c>
      <c r="E16" s="47">
        <f t="shared" si="2"/>
        <v>40050</v>
      </c>
      <c r="F16" s="61" t="str">
        <f t="shared" si="3"/>
        <v>Tauragė ŠEIMA</v>
      </c>
      <c r="G16" s="35" t="s">
        <v>22</v>
      </c>
      <c r="H16" s="13" t="s">
        <v>60</v>
      </c>
      <c r="I16" s="13" t="s">
        <v>55</v>
      </c>
      <c r="J16" s="26">
        <v>40050</v>
      </c>
      <c r="K16" s="13" t="s">
        <v>56</v>
      </c>
      <c r="L16" s="13" t="s">
        <v>57</v>
      </c>
      <c r="M16" s="53" t="str">
        <f t="shared" si="4"/>
        <v>ČERAUSKAS</v>
      </c>
      <c r="N16" s="53" t="str">
        <f t="shared" si="5"/>
        <v>ŠEIMA</v>
      </c>
    </row>
    <row r="17" spans="1:14" ht="12.75" customHeight="1">
      <c r="A17" s="38">
        <v>1</v>
      </c>
      <c r="B17" s="23">
        <v>32</v>
      </c>
      <c r="C17" s="37" t="str">
        <f t="shared" si="0"/>
        <v>v</v>
      </c>
      <c r="D17" s="61" t="str">
        <f t="shared" si="1"/>
        <v>DARULIS, Evaldas</v>
      </c>
      <c r="E17" s="47">
        <f t="shared" si="2"/>
        <v>26254</v>
      </c>
      <c r="F17" s="61" t="str">
        <f t="shared" si="3"/>
        <v>Klaipėda MARATONAS</v>
      </c>
      <c r="G17" s="35" t="s">
        <v>22</v>
      </c>
      <c r="H17" s="13" t="s">
        <v>61</v>
      </c>
      <c r="I17" s="13" t="s">
        <v>62</v>
      </c>
      <c r="J17" s="26">
        <v>26254</v>
      </c>
      <c r="K17" s="13" t="s">
        <v>25</v>
      </c>
      <c r="L17" s="13" t="s">
        <v>35</v>
      </c>
      <c r="M17" s="53" t="str">
        <f t="shared" si="4"/>
        <v>DARULIS</v>
      </c>
      <c r="N17" s="53" t="str">
        <f t="shared" si="5"/>
        <v>MARATONAS</v>
      </c>
    </row>
    <row r="18" spans="1:14" ht="12.75" customHeight="1">
      <c r="A18" s="38">
        <v>7</v>
      </c>
      <c r="B18" s="23">
        <v>99</v>
      </c>
      <c r="C18" s="37" t="str">
        <f t="shared" si="0"/>
        <v>m</v>
      </c>
      <c r="D18" s="61" t="str">
        <f t="shared" si="1"/>
        <v>DAŠKEVIČIŪTĖ, Skaistė</v>
      </c>
      <c r="E18" s="47">
        <f t="shared" si="2"/>
        <v>36321</v>
      </c>
      <c r="F18" s="61" t="str">
        <f t="shared" si="3"/>
        <v>Klaipėda MARATONAS</v>
      </c>
      <c r="G18" s="35" t="s">
        <v>32</v>
      </c>
      <c r="H18" s="13" t="s">
        <v>63</v>
      </c>
      <c r="I18" s="13" t="s">
        <v>64</v>
      </c>
      <c r="J18" s="26">
        <v>36321</v>
      </c>
      <c r="K18" s="13" t="s">
        <v>25</v>
      </c>
      <c r="L18" s="13" t="s">
        <v>65</v>
      </c>
      <c r="M18" s="53" t="str">
        <f t="shared" si="4"/>
        <v>DAŠKEVIČIŪTĖ</v>
      </c>
      <c r="N18" s="53" t="str">
        <f t="shared" si="5"/>
        <v>MARATONAS</v>
      </c>
    </row>
    <row r="19" spans="1:14" ht="12.75" customHeight="1">
      <c r="A19" s="38">
        <v>27</v>
      </c>
      <c r="B19" s="23">
        <v>90</v>
      </c>
      <c r="C19" s="37" t="str">
        <f t="shared" si="0"/>
        <v>v</v>
      </c>
      <c r="D19" s="61" t="str">
        <f t="shared" si="1"/>
        <v>GAILEVIČIUS, Mantas</v>
      </c>
      <c r="E19" s="47">
        <f t="shared" si="2"/>
        <v>30051</v>
      </c>
      <c r="F19" s="61" t="str">
        <f t="shared" si="3"/>
        <v>Darbėnai </v>
      </c>
      <c r="G19" s="35" t="s">
        <v>22</v>
      </c>
      <c r="H19" s="13" t="s">
        <v>66</v>
      </c>
      <c r="I19" s="13" t="s">
        <v>67</v>
      </c>
      <c r="J19" s="26">
        <v>30051</v>
      </c>
      <c r="K19" s="13" t="s">
        <v>68</v>
      </c>
      <c r="L19" s="13"/>
      <c r="M19" s="53" t="str">
        <f t="shared" si="4"/>
        <v>GAILEVIČIUS</v>
      </c>
      <c r="N19" s="53">
        <f t="shared" si="5"/>
      </c>
    </row>
    <row r="20" spans="1:14" ht="12.75" customHeight="1">
      <c r="A20" s="38">
        <v>43</v>
      </c>
      <c r="B20" s="23">
        <v>44</v>
      </c>
      <c r="C20" s="37" t="str">
        <f t="shared" si="0"/>
        <v>m</v>
      </c>
      <c r="D20" s="61" t="str">
        <f t="shared" si="1"/>
        <v>GEDVILAITĖ, Liucija</v>
      </c>
      <c r="E20" s="47">
        <f t="shared" si="2"/>
        <v>36502</v>
      </c>
      <c r="F20" s="61" t="str">
        <f t="shared" si="3"/>
        <v>Gargždai SPORTO MOKYKLA</v>
      </c>
      <c r="G20" s="35" t="s">
        <v>32</v>
      </c>
      <c r="H20" s="13" t="s">
        <v>69</v>
      </c>
      <c r="I20" s="13" t="s">
        <v>70</v>
      </c>
      <c r="J20" s="26">
        <v>36502</v>
      </c>
      <c r="K20" s="13" t="s">
        <v>43</v>
      </c>
      <c r="L20" s="13" t="s">
        <v>44</v>
      </c>
      <c r="M20" s="53" t="str">
        <f t="shared" si="4"/>
        <v>GEDVILAITĖ</v>
      </c>
      <c r="N20" s="53" t="str">
        <f t="shared" si="5"/>
        <v>SPORTO MOKYKLA</v>
      </c>
    </row>
    <row r="21" spans="1:14" ht="12.75" customHeight="1">
      <c r="A21" s="38">
        <v>21</v>
      </c>
      <c r="B21" s="23"/>
      <c r="C21" s="37" t="str">
        <f t="shared" si="0"/>
        <v> </v>
      </c>
      <c r="D21" s="61" t="str">
        <f t="shared" si="1"/>
        <v> </v>
      </c>
      <c r="E21" s="47" t="str">
        <f t="shared" si="2"/>
        <v> </v>
      </c>
      <c r="F21" s="61" t="str">
        <f t="shared" si="3"/>
        <v>Klaipėda </v>
      </c>
      <c r="G21" s="35" t="s">
        <v>22</v>
      </c>
      <c r="H21" s="13" t="s">
        <v>71</v>
      </c>
      <c r="I21" s="13" t="s">
        <v>72</v>
      </c>
      <c r="J21" s="26">
        <v>32000</v>
      </c>
      <c r="K21" s="13" t="s">
        <v>25</v>
      </c>
      <c r="L21" s="13"/>
      <c r="M21" s="53" t="str">
        <f t="shared" si="4"/>
        <v>GEIBOVIČ</v>
      </c>
      <c r="N21" s="53">
        <f t="shared" si="5"/>
      </c>
    </row>
    <row r="22" spans="1:14" ht="12.75" customHeight="1">
      <c r="A22" s="38">
        <v>52</v>
      </c>
      <c r="B22" s="23">
        <v>183</v>
      </c>
      <c r="C22" s="37" t="str">
        <f t="shared" si="0"/>
        <v>v</v>
      </c>
      <c r="D22" s="61" t="str">
        <f t="shared" si="1"/>
        <v>GELŽINIS, Edvardas</v>
      </c>
      <c r="E22" s="47">
        <f t="shared" si="2"/>
        <v>36042</v>
      </c>
      <c r="F22" s="61" t="str">
        <f t="shared" si="3"/>
        <v>Gargždai </v>
      </c>
      <c r="G22" s="35" t="s">
        <v>22</v>
      </c>
      <c r="H22" s="13" t="s">
        <v>73</v>
      </c>
      <c r="I22" s="13" t="s">
        <v>74</v>
      </c>
      <c r="J22" s="26">
        <v>36042</v>
      </c>
      <c r="K22" s="13" t="s">
        <v>43</v>
      </c>
      <c r="L22" s="13"/>
      <c r="M22" s="53" t="str">
        <f t="shared" si="4"/>
        <v>GELŽINIS</v>
      </c>
      <c r="N22" s="53">
        <f t="shared" si="5"/>
      </c>
    </row>
    <row r="23" spans="1:14" ht="12.75" customHeight="1">
      <c r="A23" s="38">
        <v>3</v>
      </c>
      <c r="B23" s="23">
        <v>26</v>
      </c>
      <c r="C23" s="37" t="str">
        <f t="shared" si="0"/>
        <v>v</v>
      </c>
      <c r="D23" s="61" t="str">
        <f t="shared" si="1"/>
        <v>GIKARAS, Laurynas</v>
      </c>
      <c r="E23" s="47">
        <f t="shared" si="2"/>
        <v>36548</v>
      </c>
      <c r="F23" s="61" t="str">
        <f t="shared" si="3"/>
        <v>Salantai </v>
      </c>
      <c r="G23" s="35" t="s">
        <v>22</v>
      </c>
      <c r="H23" s="13" t="s">
        <v>75</v>
      </c>
      <c r="I23" s="13" t="s">
        <v>76</v>
      </c>
      <c r="J23" s="26">
        <v>36548</v>
      </c>
      <c r="K23" s="13" t="s">
        <v>77</v>
      </c>
      <c r="L23" s="13"/>
      <c r="M23" s="53" t="str">
        <f t="shared" si="4"/>
        <v>GIKARAS</v>
      </c>
      <c r="N23" s="53">
        <f t="shared" si="5"/>
      </c>
    </row>
    <row r="24" spans="1:14" ht="12.75" customHeight="1">
      <c r="A24" s="38">
        <v>83</v>
      </c>
      <c r="B24" s="23">
        <v>18</v>
      </c>
      <c r="C24" s="37" t="str">
        <f t="shared" si="0"/>
        <v>v</v>
      </c>
      <c r="D24" s="61" t="str">
        <f t="shared" si="1"/>
        <v>GRIGALIŪNAS, Rokas</v>
      </c>
      <c r="E24" s="47">
        <f t="shared" si="2"/>
        <v>34883</v>
      </c>
      <c r="F24" s="61" t="str">
        <f t="shared" si="3"/>
        <v>Kretinga </v>
      </c>
      <c r="G24" s="35" t="s">
        <v>22</v>
      </c>
      <c r="H24" s="13" t="s">
        <v>78</v>
      </c>
      <c r="I24" s="13" t="s">
        <v>79</v>
      </c>
      <c r="J24" s="26">
        <v>34883</v>
      </c>
      <c r="K24" s="13" t="s">
        <v>40</v>
      </c>
      <c r="L24" s="13"/>
      <c r="M24" s="53" t="str">
        <f t="shared" si="4"/>
        <v>GRIGALIŪNAS</v>
      </c>
      <c r="N24" s="53">
        <f t="shared" si="5"/>
      </c>
    </row>
    <row r="25" spans="1:14" ht="12.75" customHeight="1">
      <c r="A25" s="38">
        <v>46</v>
      </c>
      <c r="B25" s="23">
        <v>17</v>
      </c>
      <c r="C25" s="37" t="str">
        <f t="shared" si="0"/>
        <v>m</v>
      </c>
      <c r="D25" s="61" t="str">
        <f t="shared" si="1"/>
        <v>GRIKŠAITĖ, Neda</v>
      </c>
      <c r="E25" s="47">
        <f t="shared" si="2"/>
        <v>37476</v>
      </c>
      <c r="F25" s="61" t="str">
        <f t="shared" si="3"/>
        <v>Gargždai SPORTO MOKYKLA</v>
      </c>
      <c r="G25" s="35" t="s">
        <v>32</v>
      </c>
      <c r="H25" s="13" t="s">
        <v>80</v>
      </c>
      <c r="I25" s="13" t="s">
        <v>81</v>
      </c>
      <c r="J25" s="26">
        <v>37476</v>
      </c>
      <c r="K25" s="13" t="s">
        <v>43</v>
      </c>
      <c r="L25" s="13" t="s">
        <v>44</v>
      </c>
      <c r="M25" s="53" t="str">
        <f t="shared" si="4"/>
        <v>GRIKŠAITĖ</v>
      </c>
      <c r="N25" s="53" t="str">
        <f t="shared" si="5"/>
        <v>SPORTO MOKYKLA</v>
      </c>
    </row>
    <row r="26" spans="1:14" ht="12.75" customHeight="1">
      <c r="A26" s="38">
        <v>61</v>
      </c>
      <c r="B26" s="23">
        <v>13</v>
      </c>
      <c r="C26" s="37" t="str">
        <f t="shared" si="0"/>
        <v>m</v>
      </c>
      <c r="D26" s="61" t="str">
        <f t="shared" si="1"/>
        <v>GRUODYTĖ, Vilmantė</v>
      </c>
      <c r="E26" s="47">
        <f t="shared" si="2"/>
        <v>35840</v>
      </c>
      <c r="F26" s="61" t="str">
        <f t="shared" si="3"/>
        <v>Klaipėda MARATONAS</v>
      </c>
      <c r="G26" s="35" t="s">
        <v>32</v>
      </c>
      <c r="H26" s="13" t="s">
        <v>82</v>
      </c>
      <c r="I26" s="13" t="s">
        <v>83</v>
      </c>
      <c r="J26" s="26">
        <v>35840</v>
      </c>
      <c r="K26" s="13" t="s">
        <v>25</v>
      </c>
      <c r="L26" s="13" t="s">
        <v>35</v>
      </c>
      <c r="M26" s="53" t="str">
        <f t="shared" si="4"/>
        <v>GRUODYTĖ</v>
      </c>
      <c r="N26" s="53" t="str">
        <f t="shared" si="5"/>
        <v>MARATONAS</v>
      </c>
    </row>
    <row r="27" spans="1:14" ht="12.75" customHeight="1">
      <c r="A27" s="38">
        <v>68</v>
      </c>
      <c r="B27" s="23">
        <v>65</v>
      </c>
      <c r="C27" s="37" t="str">
        <f t="shared" si="0"/>
        <v>m</v>
      </c>
      <c r="D27" s="61" t="str">
        <f t="shared" si="1"/>
        <v>GRUZDIENĖ, Linara</v>
      </c>
      <c r="E27" s="47">
        <f t="shared" si="2"/>
        <v>27626</v>
      </c>
      <c r="F27" s="61" t="str">
        <f t="shared" si="3"/>
        <v>Gargždai RITMAS</v>
      </c>
      <c r="G27" s="35" t="s">
        <v>32</v>
      </c>
      <c r="H27" s="13" t="s">
        <v>84</v>
      </c>
      <c r="I27" s="13" t="s">
        <v>85</v>
      </c>
      <c r="J27" s="26">
        <v>27626</v>
      </c>
      <c r="K27" s="13" t="s">
        <v>43</v>
      </c>
      <c r="L27" s="13" t="s">
        <v>51</v>
      </c>
      <c r="M27" s="53" t="str">
        <f t="shared" si="4"/>
        <v>GRUZDIENĖ</v>
      </c>
      <c r="N27" s="53" t="str">
        <f t="shared" si="5"/>
        <v>RITMAS</v>
      </c>
    </row>
    <row r="28" spans="1:14" ht="12.75" customHeight="1">
      <c r="A28" s="38">
        <v>74</v>
      </c>
      <c r="B28" s="23"/>
      <c r="C28" s="37" t="str">
        <f t="shared" si="0"/>
        <v> </v>
      </c>
      <c r="D28" s="61" t="str">
        <f t="shared" si="1"/>
        <v> </v>
      </c>
      <c r="E28" s="47" t="str">
        <f t="shared" si="2"/>
        <v> </v>
      </c>
      <c r="F28" s="61" t="str">
        <f t="shared" si="3"/>
        <v>Gargždai RITMAS</v>
      </c>
      <c r="G28" s="35" t="s">
        <v>22</v>
      </c>
      <c r="H28" s="13" t="s">
        <v>23</v>
      </c>
      <c r="I28" s="13" t="s">
        <v>86</v>
      </c>
      <c r="J28" s="26">
        <v>26337</v>
      </c>
      <c r="K28" s="13" t="s">
        <v>43</v>
      </c>
      <c r="L28" s="13" t="s">
        <v>51</v>
      </c>
      <c r="M28" s="53" t="str">
        <f t="shared" si="4"/>
        <v>GRUZDYS</v>
      </c>
      <c r="N28" s="53" t="str">
        <f t="shared" si="5"/>
        <v>RITMAS</v>
      </c>
    </row>
    <row r="29" spans="1:14" ht="12.75" customHeight="1">
      <c r="A29" s="38">
        <v>47</v>
      </c>
      <c r="B29" s="23">
        <v>34</v>
      </c>
      <c r="C29" s="37" t="str">
        <f t="shared" si="0"/>
        <v>m</v>
      </c>
      <c r="D29" s="61" t="str">
        <f t="shared" si="1"/>
        <v>GRUZDYTĖ, Deira</v>
      </c>
      <c r="E29" s="47">
        <f t="shared" si="2"/>
        <v>38401</v>
      </c>
      <c r="F29" s="61" t="str">
        <f t="shared" si="3"/>
        <v>Gargždai SPORTO MOKYKLA</v>
      </c>
      <c r="G29" s="35" t="s">
        <v>32</v>
      </c>
      <c r="H29" s="13" t="s">
        <v>87</v>
      </c>
      <c r="I29" s="13" t="s">
        <v>88</v>
      </c>
      <c r="J29" s="26">
        <v>38401</v>
      </c>
      <c r="K29" s="13" t="s">
        <v>43</v>
      </c>
      <c r="L29" s="13" t="s">
        <v>44</v>
      </c>
      <c r="M29" s="53" t="str">
        <f t="shared" si="4"/>
        <v>GRUZDYTĖ</v>
      </c>
      <c r="N29" s="53" t="str">
        <f t="shared" si="5"/>
        <v>SPORTO MOKYKLA</v>
      </c>
    </row>
    <row r="30" spans="1:14" ht="15.75">
      <c r="A30" s="38">
        <v>44</v>
      </c>
      <c r="B30" s="23">
        <v>12</v>
      </c>
      <c r="C30" s="37" t="str">
        <f t="shared" si="0"/>
        <v>v</v>
      </c>
      <c r="D30" s="61" t="str">
        <f t="shared" si="1"/>
        <v>JANKAUSKAS, Mantas</v>
      </c>
      <c r="E30" s="47">
        <f t="shared" si="2"/>
        <v>37181</v>
      </c>
      <c r="F30" s="61" t="str">
        <f t="shared" si="3"/>
        <v>Gargždai SPORTO MOKYKLA</v>
      </c>
      <c r="G30" s="35" t="s">
        <v>22</v>
      </c>
      <c r="H30" s="13" t="s">
        <v>66</v>
      </c>
      <c r="I30" s="13" t="s">
        <v>89</v>
      </c>
      <c r="J30" s="26">
        <v>37181</v>
      </c>
      <c r="K30" s="13" t="s">
        <v>43</v>
      </c>
      <c r="L30" s="13" t="s">
        <v>44</v>
      </c>
      <c r="M30" s="53" t="str">
        <f t="shared" si="4"/>
        <v>JANKAUSKAS</v>
      </c>
      <c r="N30" s="53" t="str">
        <f t="shared" si="5"/>
        <v>SPORTO MOKYKLA</v>
      </c>
    </row>
    <row r="31" spans="1:14" ht="15.75">
      <c r="A31" s="38">
        <v>35</v>
      </c>
      <c r="B31" s="23">
        <v>56</v>
      </c>
      <c r="C31" s="37" t="str">
        <f t="shared" si="0"/>
        <v>v</v>
      </c>
      <c r="D31" s="61" t="str">
        <f t="shared" si="1"/>
        <v>JANUŠAUSKAS, Irmantas</v>
      </c>
      <c r="E31" s="47">
        <f t="shared" si="2"/>
        <v>25430</v>
      </c>
      <c r="F31" s="61" t="str">
        <f t="shared" si="3"/>
        <v>Klaipėda LPM</v>
      </c>
      <c r="G31" s="35" t="s">
        <v>22</v>
      </c>
      <c r="H31" s="13" t="s">
        <v>90</v>
      </c>
      <c r="I31" s="13" t="s">
        <v>91</v>
      </c>
      <c r="J31" s="26">
        <v>25430</v>
      </c>
      <c r="K31" s="13" t="s">
        <v>25</v>
      </c>
      <c r="L31" s="13" t="s">
        <v>92</v>
      </c>
      <c r="M31" s="53" t="str">
        <f t="shared" si="4"/>
        <v>JANUŠAUSKAS</v>
      </c>
      <c r="N31" s="53" t="str">
        <f t="shared" si="5"/>
        <v>LPM</v>
      </c>
    </row>
    <row r="32" spans="1:14" ht="15.75">
      <c r="A32" s="38">
        <v>4</v>
      </c>
      <c r="B32" s="23">
        <v>172</v>
      </c>
      <c r="C32" s="37" t="str">
        <f t="shared" si="0"/>
        <v>v</v>
      </c>
      <c r="D32" s="61" t="str">
        <f t="shared" si="1"/>
        <v>JARULIS, Tadas</v>
      </c>
      <c r="E32" s="47">
        <f t="shared" si="2"/>
        <v>37049</v>
      </c>
      <c r="F32" s="61" t="str">
        <f t="shared" si="3"/>
        <v>Palanga </v>
      </c>
      <c r="G32" s="35" t="s">
        <v>22</v>
      </c>
      <c r="H32" s="13" t="s">
        <v>60</v>
      </c>
      <c r="I32" s="13" t="s">
        <v>93</v>
      </c>
      <c r="J32" s="26">
        <v>37049</v>
      </c>
      <c r="K32" s="13" t="s">
        <v>31</v>
      </c>
      <c r="L32" s="13"/>
      <c r="M32" s="53" t="str">
        <f t="shared" si="4"/>
        <v>JARULIS</v>
      </c>
      <c r="N32" s="53">
        <f t="shared" si="5"/>
      </c>
    </row>
    <row r="33" spans="1:14" ht="15.75">
      <c r="A33" s="38">
        <v>32</v>
      </c>
      <c r="B33" s="23"/>
      <c r="C33" s="37" t="str">
        <f t="shared" si="0"/>
        <v> </v>
      </c>
      <c r="D33" s="61" t="str">
        <f t="shared" si="1"/>
        <v> </v>
      </c>
      <c r="E33" s="47" t="str">
        <f t="shared" si="2"/>
        <v> </v>
      </c>
      <c r="F33" s="61" t="str">
        <f t="shared" si="3"/>
        <v>Klaipėda </v>
      </c>
      <c r="G33" s="35" t="s">
        <v>22</v>
      </c>
      <c r="H33" s="13" t="s">
        <v>94</v>
      </c>
      <c r="I33" s="13" t="s">
        <v>95</v>
      </c>
      <c r="J33" s="26">
        <v>30402</v>
      </c>
      <c r="K33" s="13" t="s">
        <v>25</v>
      </c>
      <c r="L33" s="13"/>
      <c r="M33" s="53" t="str">
        <f t="shared" si="4"/>
        <v>JASAS</v>
      </c>
      <c r="N33" s="53">
        <f t="shared" si="5"/>
      </c>
    </row>
    <row r="34" spans="1:14" ht="15.75">
      <c r="A34" s="38">
        <v>55</v>
      </c>
      <c r="B34" s="23"/>
      <c r="C34" s="37" t="str">
        <f t="shared" si="0"/>
        <v> </v>
      </c>
      <c r="D34" s="61" t="str">
        <f t="shared" si="1"/>
        <v> </v>
      </c>
      <c r="E34" s="47" t="str">
        <f t="shared" si="2"/>
        <v> </v>
      </c>
      <c r="F34" s="61" t="str">
        <f t="shared" si="3"/>
        <v>Palanga </v>
      </c>
      <c r="G34" s="35" t="s">
        <v>22</v>
      </c>
      <c r="H34" s="13" t="s">
        <v>60</v>
      </c>
      <c r="I34" s="13" t="s">
        <v>96</v>
      </c>
      <c r="J34" s="26">
        <v>36896</v>
      </c>
      <c r="K34" s="13" t="s">
        <v>31</v>
      </c>
      <c r="L34" s="13"/>
      <c r="M34" s="53" t="str">
        <f t="shared" si="4"/>
        <v>JERULIS</v>
      </c>
      <c r="N34" s="53">
        <f t="shared" si="5"/>
      </c>
    </row>
    <row r="35" spans="1:14" ht="15.75">
      <c r="A35" s="38">
        <v>102</v>
      </c>
      <c r="B35" s="23"/>
      <c r="C35" s="37" t="str">
        <f t="shared" si="0"/>
        <v> </v>
      </c>
      <c r="D35" s="61" t="str">
        <f t="shared" si="1"/>
        <v> </v>
      </c>
      <c r="E35" s="47" t="str">
        <f t="shared" si="2"/>
        <v> </v>
      </c>
      <c r="F35" s="61" t="str">
        <f t="shared" si="3"/>
        <v>Gargždai RITMAS</v>
      </c>
      <c r="G35" s="35" t="s">
        <v>32</v>
      </c>
      <c r="H35" s="13" t="s">
        <v>97</v>
      </c>
      <c r="I35" s="13" t="s">
        <v>98</v>
      </c>
      <c r="J35" s="26">
        <v>38828</v>
      </c>
      <c r="K35" s="13" t="s">
        <v>43</v>
      </c>
      <c r="L35" s="13" t="s">
        <v>51</v>
      </c>
      <c r="M35" s="53" t="str">
        <f t="shared" si="4"/>
        <v>JONELYTĖ</v>
      </c>
      <c r="N35" s="53" t="str">
        <f t="shared" si="5"/>
        <v>RITMAS</v>
      </c>
    </row>
    <row r="36" spans="1:14" ht="15.75">
      <c r="A36" s="38">
        <v>86</v>
      </c>
      <c r="B36" s="23">
        <v>87</v>
      </c>
      <c r="C36" s="37" t="str">
        <f t="shared" si="0"/>
        <v>v</v>
      </c>
      <c r="D36" s="61" t="str">
        <f t="shared" si="1"/>
        <v>JURČIUS, Renatas</v>
      </c>
      <c r="E36" s="47">
        <f t="shared" si="2"/>
        <v>26209</v>
      </c>
      <c r="F36" s="61" t="str">
        <f t="shared" si="3"/>
        <v>Klaipėda WWW.BEGA.LT</v>
      </c>
      <c r="G36" s="35" t="s">
        <v>22</v>
      </c>
      <c r="H36" s="13" t="s">
        <v>99</v>
      </c>
      <c r="I36" s="13" t="s">
        <v>100</v>
      </c>
      <c r="J36" s="26">
        <v>26209</v>
      </c>
      <c r="K36" s="13" t="s">
        <v>25</v>
      </c>
      <c r="L36" s="13" t="s">
        <v>101</v>
      </c>
      <c r="M36" s="53" t="str">
        <f t="shared" si="4"/>
        <v>JURČIUS</v>
      </c>
      <c r="N36" s="53" t="str">
        <f t="shared" si="5"/>
        <v>WWW.BEGA.LT</v>
      </c>
    </row>
    <row r="37" spans="1:14" ht="15.75">
      <c r="A37" s="38">
        <v>96</v>
      </c>
      <c r="B37" s="23">
        <v>14</v>
      </c>
      <c r="C37" s="37" t="str">
        <f t="shared" si="0"/>
        <v>v</v>
      </c>
      <c r="D37" s="61" t="str">
        <f t="shared" si="1"/>
        <v>JURČIUS, Modestas</v>
      </c>
      <c r="E37" s="47">
        <f t="shared" si="2"/>
        <v>35429</v>
      </c>
      <c r="F37" s="61" t="str">
        <f t="shared" si="3"/>
        <v>Klaipėda </v>
      </c>
      <c r="G37" s="35" t="s">
        <v>22</v>
      </c>
      <c r="H37" s="13" t="s">
        <v>102</v>
      </c>
      <c r="I37" s="13" t="s">
        <v>100</v>
      </c>
      <c r="J37" s="26">
        <v>35429</v>
      </c>
      <c r="K37" s="13" t="s">
        <v>25</v>
      </c>
      <c r="L37" s="13"/>
      <c r="M37" s="53" t="str">
        <f t="shared" si="4"/>
        <v>JURČIUS</v>
      </c>
      <c r="N37" s="53">
        <f t="shared" si="5"/>
      </c>
    </row>
    <row r="38" spans="1:14" ht="15.75">
      <c r="A38" s="38">
        <v>71</v>
      </c>
      <c r="B38" s="23">
        <v>59</v>
      </c>
      <c r="C38" s="37" t="str">
        <f t="shared" si="0"/>
        <v>v</v>
      </c>
      <c r="D38" s="61" t="str">
        <f t="shared" si="1"/>
        <v>JURKUS, Dovydas</v>
      </c>
      <c r="E38" s="47">
        <f t="shared" si="2"/>
        <v>36546</v>
      </c>
      <c r="F38" s="61" t="str">
        <f t="shared" si="3"/>
        <v>Gargždai SPORTO MOKYKLA</v>
      </c>
      <c r="G38" s="35" t="s">
        <v>22</v>
      </c>
      <c r="H38" s="13" t="s">
        <v>45</v>
      </c>
      <c r="I38" s="13" t="s">
        <v>103</v>
      </c>
      <c r="J38" s="26">
        <v>36546</v>
      </c>
      <c r="K38" s="13" t="s">
        <v>43</v>
      </c>
      <c r="L38" s="13" t="s">
        <v>44</v>
      </c>
      <c r="M38" s="53" t="str">
        <f t="shared" si="4"/>
        <v>JURKUS</v>
      </c>
      <c r="N38" s="53" t="str">
        <f t="shared" si="5"/>
        <v>SPORTO MOKYKLA</v>
      </c>
    </row>
    <row r="39" spans="1:14" ht="15.75">
      <c r="A39" s="38">
        <v>29</v>
      </c>
      <c r="B39" s="23"/>
      <c r="C39" s="37" t="str">
        <f t="shared" si="0"/>
        <v> </v>
      </c>
      <c r="D39" s="61" t="str">
        <f t="shared" si="1"/>
        <v> </v>
      </c>
      <c r="E39" s="47" t="str">
        <f t="shared" si="2"/>
        <v> </v>
      </c>
      <c r="F39" s="61" t="str">
        <f t="shared" si="3"/>
        <v>Palanga </v>
      </c>
      <c r="G39" s="35" t="s">
        <v>22</v>
      </c>
      <c r="H39" s="13" t="s">
        <v>66</v>
      </c>
      <c r="I39" s="13" t="s">
        <v>104</v>
      </c>
      <c r="J39" s="26">
        <v>36762</v>
      </c>
      <c r="K39" s="13" t="s">
        <v>31</v>
      </c>
      <c r="L39" s="13"/>
      <c r="M39" s="53" t="str">
        <f t="shared" si="4"/>
        <v>KATKEVIČIUS</v>
      </c>
      <c r="N39" s="53">
        <f t="shared" si="5"/>
      </c>
    </row>
    <row r="40" spans="1:14" ht="15.75">
      <c r="A40" s="38">
        <v>20</v>
      </c>
      <c r="B40" s="23">
        <v>20</v>
      </c>
      <c r="C40" s="37" t="str">
        <f t="shared" si="0"/>
        <v>v</v>
      </c>
      <c r="D40" s="61" t="str">
        <f t="shared" si="1"/>
        <v>KIMĖNAS, Edgaras</v>
      </c>
      <c r="E40" s="47">
        <f t="shared" si="2"/>
        <v>32974</v>
      </c>
      <c r="F40" s="61" t="str">
        <f t="shared" si="3"/>
        <v>Klaipėda </v>
      </c>
      <c r="G40" s="35" t="s">
        <v>22</v>
      </c>
      <c r="H40" s="13" t="s">
        <v>105</v>
      </c>
      <c r="I40" s="13" t="s">
        <v>106</v>
      </c>
      <c r="J40" s="26">
        <v>32974</v>
      </c>
      <c r="K40" s="13" t="s">
        <v>25</v>
      </c>
      <c r="L40" s="13"/>
      <c r="M40" s="53" t="str">
        <f t="shared" si="4"/>
        <v>KIMĖNAS</v>
      </c>
      <c r="N40" s="53">
        <f t="shared" si="5"/>
      </c>
    </row>
    <row r="41" spans="1:14" ht="15.75">
      <c r="A41" s="38">
        <v>63</v>
      </c>
      <c r="B41" s="23">
        <v>53</v>
      </c>
      <c r="C41" s="37" t="str">
        <f t="shared" si="0"/>
        <v>m</v>
      </c>
      <c r="D41" s="61" t="str">
        <f t="shared" si="1"/>
        <v>KLIMAVIČIENĖ, Kristina</v>
      </c>
      <c r="E41" s="47">
        <f t="shared" si="2"/>
        <v>28972</v>
      </c>
      <c r="F41" s="61" t="str">
        <f t="shared" si="3"/>
        <v>Klaipėda </v>
      </c>
      <c r="G41" s="35" t="s">
        <v>32</v>
      </c>
      <c r="H41" s="13" t="s">
        <v>107</v>
      </c>
      <c r="I41" s="13" t="s">
        <v>108</v>
      </c>
      <c r="J41" s="26">
        <v>28972</v>
      </c>
      <c r="K41" s="13" t="s">
        <v>25</v>
      </c>
      <c r="L41" s="13"/>
      <c r="M41" s="53" t="str">
        <f t="shared" si="4"/>
        <v>KLIMAVIČIENĖ</v>
      </c>
      <c r="N41" s="53">
        <f t="shared" si="5"/>
      </c>
    </row>
    <row r="42" spans="1:14" ht="15.75">
      <c r="A42" s="38">
        <v>64</v>
      </c>
      <c r="B42" s="23">
        <v>47</v>
      </c>
      <c r="C42" s="37" t="str">
        <f t="shared" si="0"/>
        <v>v</v>
      </c>
      <c r="D42" s="61" t="str">
        <f t="shared" si="1"/>
        <v>KLIMAVIČIUS, Saulius</v>
      </c>
      <c r="E42" s="47">
        <f t="shared" si="2"/>
        <v>28850</v>
      </c>
      <c r="F42" s="61" t="str">
        <f t="shared" si="3"/>
        <v>Klaipėda </v>
      </c>
      <c r="G42" s="35" t="s">
        <v>22</v>
      </c>
      <c r="H42" s="13" t="s">
        <v>109</v>
      </c>
      <c r="I42" s="13" t="s">
        <v>110</v>
      </c>
      <c r="J42" s="26">
        <v>28850</v>
      </c>
      <c r="K42" s="13" t="s">
        <v>25</v>
      </c>
      <c r="L42" s="13"/>
      <c r="M42" s="53" t="str">
        <f t="shared" si="4"/>
        <v>KLIMAVIČIUS</v>
      </c>
      <c r="N42" s="53">
        <f t="shared" si="5"/>
      </c>
    </row>
    <row r="43" spans="1:14" ht="15.75">
      <c r="A43" s="38">
        <v>62</v>
      </c>
      <c r="B43" s="23">
        <v>16</v>
      </c>
      <c r="C43" s="37" t="str">
        <f t="shared" si="0"/>
        <v>v</v>
      </c>
      <c r="D43" s="61" t="str">
        <f t="shared" si="1"/>
        <v>KLIMAVIČIUS, Modestas</v>
      </c>
      <c r="E43" s="47">
        <f t="shared" si="2"/>
        <v>37562</v>
      </c>
      <c r="F43" s="61" t="str">
        <f t="shared" si="3"/>
        <v>Klaipėda </v>
      </c>
      <c r="G43" s="35" t="s">
        <v>22</v>
      </c>
      <c r="H43" s="13" t="s">
        <v>102</v>
      </c>
      <c r="I43" s="13" t="s">
        <v>110</v>
      </c>
      <c r="J43" s="26">
        <v>37562</v>
      </c>
      <c r="K43" s="13" t="s">
        <v>25</v>
      </c>
      <c r="L43" s="13"/>
      <c r="M43" s="53" t="str">
        <f t="shared" si="4"/>
        <v>KLIMAVIČIUS</v>
      </c>
      <c r="N43" s="53">
        <f t="shared" si="5"/>
      </c>
    </row>
    <row r="44" spans="1:14" ht="15.75">
      <c r="A44" s="38">
        <v>49</v>
      </c>
      <c r="B44" s="23">
        <v>177</v>
      </c>
      <c r="C44" s="37" t="str">
        <f t="shared" si="0"/>
        <v>v</v>
      </c>
      <c r="D44" s="61" t="str">
        <f t="shared" si="1"/>
        <v>KNIUKŠTA, Aivaras</v>
      </c>
      <c r="E44" s="47">
        <f t="shared" si="2"/>
        <v>36984</v>
      </c>
      <c r="F44" s="61" t="str">
        <f t="shared" si="3"/>
        <v>Gargždai SPORTO MOKYKLA</v>
      </c>
      <c r="G44" s="35" t="s">
        <v>22</v>
      </c>
      <c r="H44" s="13" t="s">
        <v>111</v>
      </c>
      <c r="I44" s="13" t="s">
        <v>112</v>
      </c>
      <c r="J44" s="26">
        <v>36984</v>
      </c>
      <c r="K44" s="13" t="s">
        <v>43</v>
      </c>
      <c r="L44" s="13" t="s">
        <v>44</v>
      </c>
      <c r="M44" s="53" t="str">
        <f t="shared" si="4"/>
        <v>KNIUKŠTA</v>
      </c>
      <c r="N44" s="53" t="str">
        <f t="shared" si="5"/>
        <v>SPORTO MOKYKLA</v>
      </c>
    </row>
    <row r="45" spans="1:14" ht="15.75">
      <c r="A45" s="38">
        <v>99</v>
      </c>
      <c r="B45" s="23">
        <v>175</v>
      </c>
      <c r="C45" s="37" t="str">
        <f t="shared" si="0"/>
        <v>v</v>
      </c>
      <c r="D45" s="61" t="str">
        <f t="shared" si="1"/>
        <v>KONTRIMAS, Arnas</v>
      </c>
      <c r="E45" s="47">
        <f t="shared" si="2"/>
        <v>35373</v>
      </c>
      <c r="F45" s="61" t="str">
        <f t="shared" si="3"/>
        <v>Palanga PALANGOS SC</v>
      </c>
      <c r="G45" s="35" t="s">
        <v>22</v>
      </c>
      <c r="H45" s="13" t="s">
        <v>113</v>
      </c>
      <c r="I45" s="13" t="s">
        <v>114</v>
      </c>
      <c r="J45" s="26">
        <v>35373</v>
      </c>
      <c r="K45" s="13" t="s">
        <v>31</v>
      </c>
      <c r="L45" s="13" t="s">
        <v>115</v>
      </c>
      <c r="M45" s="53" t="str">
        <f t="shared" si="4"/>
        <v>KONTRIMAS</v>
      </c>
      <c r="N45" s="53" t="str">
        <f t="shared" si="5"/>
        <v>PALANGOS SC</v>
      </c>
    </row>
    <row r="46" spans="1:14" ht="15.75">
      <c r="A46" s="38">
        <v>94</v>
      </c>
      <c r="B46" s="23">
        <v>27</v>
      </c>
      <c r="C46" s="37" t="str">
        <f t="shared" si="0"/>
        <v>v</v>
      </c>
      <c r="D46" s="61" t="str">
        <f t="shared" si="1"/>
        <v>KOVECKIS, Rokas</v>
      </c>
      <c r="E46" s="47">
        <f t="shared" si="2"/>
        <v>35424</v>
      </c>
      <c r="F46" s="61" t="str">
        <f t="shared" si="3"/>
        <v>Palanga </v>
      </c>
      <c r="G46" s="35" t="s">
        <v>22</v>
      </c>
      <c r="H46" s="13" t="s">
        <v>78</v>
      </c>
      <c r="I46" s="13" t="s">
        <v>116</v>
      </c>
      <c r="J46" s="26">
        <v>35424</v>
      </c>
      <c r="K46" s="13" t="s">
        <v>31</v>
      </c>
      <c r="L46" s="13"/>
      <c r="M46" s="53" t="str">
        <f t="shared" si="4"/>
        <v>KOVECKIS</v>
      </c>
      <c r="N46" s="53">
        <f t="shared" si="5"/>
      </c>
    </row>
    <row r="47" spans="1:14" ht="15.75">
      <c r="A47" s="38">
        <v>60</v>
      </c>
      <c r="B47" s="23">
        <v>97</v>
      </c>
      <c r="C47" s="37" t="str">
        <f t="shared" si="0"/>
        <v>v</v>
      </c>
      <c r="D47" s="61" t="str">
        <f t="shared" si="1"/>
        <v>KRIAUZA, Mangirdas</v>
      </c>
      <c r="E47" s="47">
        <f t="shared" si="2"/>
        <v>35151</v>
      </c>
      <c r="F47" s="61" t="str">
        <f t="shared" si="3"/>
        <v>Klaipėda DEAF</v>
      </c>
      <c r="G47" s="35" t="s">
        <v>22</v>
      </c>
      <c r="H47" s="13" t="s">
        <v>117</v>
      </c>
      <c r="I47" s="13" t="s">
        <v>118</v>
      </c>
      <c r="J47" s="26">
        <v>35151</v>
      </c>
      <c r="K47" s="13" t="s">
        <v>25</v>
      </c>
      <c r="L47" s="13" t="s">
        <v>119</v>
      </c>
      <c r="M47" s="53" t="str">
        <f t="shared" si="4"/>
        <v>KRIAUZA</v>
      </c>
      <c r="N47" s="53" t="str">
        <f t="shared" si="5"/>
        <v>DEAF</v>
      </c>
    </row>
    <row r="48" spans="1:14" ht="15.75">
      <c r="A48" s="38">
        <v>48</v>
      </c>
      <c r="B48" s="23">
        <v>75</v>
      </c>
      <c r="C48" s="37" t="str">
        <f t="shared" si="0"/>
        <v>v</v>
      </c>
      <c r="D48" s="61" t="str">
        <f t="shared" si="1"/>
        <v>KUPRYS, Dovydas</v>
      </c>
      <c r="E48" s="47">
        <f t="shared" si="2"/>
        <v>37140</v>
      </c>
      <c r="F48" s="61" t="str">
        <f t="shared" si="3"/>
        <v>Gargždai SPORTO MOKYKLA</v>
      </c>
      <c r="G48" s="35" t="s">
        <v>22</v>
      </c>
      <c r="H48" s="13" t="s">
        <v>45</v>
      </c>
      <c r="I48" s="13" t="s">
        <v>120</v>
      </c>
      <c r="J48" s="26">
        <v>37140</v>
      </c>
      <c r="K48" s="13" t="s">
        <v>43</v>
      </c>
      <c r="L48" s="13" t="s">
        <v>44</v>
      </c>
      <c r="M48" s="53" t="str">
        <f t="shared" si="4"/>
        <v>KUPRYS</v>
      </c>
      <c r="N48" s="53" t="str">
        <f t="shared" si="5"/>
        <v>SPORTO MOKYKLA</v>
      </c>
    </row>
    <row r="49" spans="1:14" ht="15.75">
      <c r="A49" s="38">
        <v>24</v>
      </c>
      <c r="B49" s="23">
        <v>58</v>
      </c>
      <c r="C49" s="37" t="str">
        <f t="shared" si="0"/>
        <v>v</v>
      </c>
      <c r="D49" s="61" t="str">
        <f t="shared" si="1"/>
        <v>LAMSARGIS, Rudolfas</v>
      </c>
      <c r="E49" s="47">
        <f t="shared" si="2"/>
        <v>33286</v>
      </c>
      <c r="F49" s="61" t="str">
        <f t="shared" si="3"/>
        <v>Klaipėda PČČ</v>
      </c>
      <c r="G49" s="35" t="s">
        <v>22</v>
      </c>
      <c r="H49" s="13" t="s">
        <v>121</v>
      </c>
      <c r="I49" s="13" t="s">
        <v>122</v>
      </c>
      <c r="J49" s="26">
        <v>33286</v>
      </c>
      <c r="K49" s="13" t="s">
        <v>25</v>
      </c>
      <c r="L49" s="13" t="s">
        <v>123</v>
      </c>
      <c r="M49" s="53" t="str">
        <f t="shared" si="4"/>
        <v>LAMSARGIS</v>
      </c>
      <c r="N49" s="53" t="str">
        <f t="shared" si="5"/>
        <v>PČČ</v>
      </c>
    </row>
    <row r="50" spans="1:14" ht="15.75">
      <c r="A50" s="38">
        <v>23</v>
      </c>
      <c r="B50" s="23">
        <v>96</v>
      </c>
      <c r="C50" s="37" t="str">
        <f t="shared" si="0"/>
        <v>v</v>
      </c>
      <c r="D50" s="61" t="str">
        <f t="shared" si="1"/>
        <v>LITVINAS, Šarūnas</v>
      </c>
      <c r="E50" s="47">
        <f t="shared" si="2"/>
        <v>28592</v>
      </c>
      <c r="F50" s="61" t="str">
        <f t="shared" si="3"/>
        <v>Klaipėda PČČ</v>
      </c>
      <c r="G50" s="35" t="s">
        <v>22</v>
      </c>
      <c r="H50" s="13" t="s">
        <v>124</v>
      </c>
      <c r="I50" s="13" t="s">
        <v>125</v>
      </c>
      <c r="J50" s="26">
        <v>28592</v>
      </c>
      <c r="K50" s="13" t="s">
        <v>25</v>
      </c>
      <c r="L50" s="13" t="s">
        <v>123</v>
      </c>
      <c r="M50" s="53" t="str">
        <f t="shared" si="4"/>
        <v>LITVINAS</v>
      </c>
      <c r="N50" s="53" t="str">
        <f t="shared" si="5"/>
        <v>PČČ</v>
      </c>
    </row>
    <row r="51" spans="1:14" ht="15.75">
      <c r="A51" s="38">
        <v>13</v>
      </c>
      <c r="B51" s="23">
        <v>182</v>
      </c>
      <c r="C51" s="37" t="str">
        <f t="shared" si="0"/>
        <v>m</v>
      </c>
      <c r="D51" s="61" t="str">
        <f t="shared" si="1"/>
        <v>LITVINAVIČIENĖ, Gintarė</v>
      </c>
      <c r="E51" s="47">
        <f t="shared" si="2"/>
        <v>27015</v>
      </c>
      <c r="F51" s="61" t="str">
        <f t="shared" si="3"/>
        <v>Jonava MARATONAS</v>
      </c>
      <c r="G51" s="35" t="s">
        <v>32</v>
      </c>
      <c r="H51" s="13" t="s">
        <v>126</v>
      </c>
      <c r="I51" s="13" t="s">
        <v>127</v>
      </c>
      <c r="J51" s="26">
        <v>27015</v>
      </c>
      <c r="K51" s="13" t="s">
        <v>128</v>
      </c>
      <c r="L51" s="13" t="s">
        <v>35</v>
      </c>
      <c r="M51" s="53" t="str">
        <f t="shared" si="4"/>
        <v>LITVINAVIČIENĖ</v>
      </c>
      <c r="N51" s="53" t="str">
        <f t="shared" si="5"/>
        <v>MARATONAS</v>
      </c>
    </row>
    <row r="52" spans="1:14" ht="15.75">
      <c r="A52" s="38">
        <v>10</v>
      </c>
      <c r="B52" s="23">
        <v>138</v>
      </c>
      <c r="C52" s="37" t="str">
        <f t="shared" si="0"/>
        <v>v</v>
      </c>
      <c r="D52" s="61" t="str">
        <f t="shared" si="1"/>
        <v>LITVINAVIČIUS, Saulius</v>
      </c>
      <c r="E52" s="47">
        <f t="shared" si="2"/>
        <v>26913</v>
      </c>
      <c r="F52" s="61" t="str">
        <f t="shared" si="3"/>
        <v>Jonava MARATONAS</v>
      </c>
      <c r="G52" s="35" t="s">
        <v>22</v>
      </c>
      <c r="H52" s="13" t="s">
        <v>109</v>
      </c>
      <c r="I52" s="13" t="s">
        <v>129</v>
      </c>
      <c r="J52" s="26">
        <v>26913</v>
      </c>
      <c r="K52" s="13" t="s">
        <v>128</v>
      </c>
      <c r="L52" s="13" t="s">
        <v>35</v>
      </c>
      <c r="M52" s="53" t="str">
        <f t="shared" si="4"/>
        <v>LITVINAVIČIUS</v>
      </c>
      <c r="N52" s="53" t="str">
        <f t="shared" si="5"/>
        <v>MARATONAS</v>
      </c>
    </row>
    <row r="53" spans="1:14" ht="15.75">
      <c r="A53" s="38">
        <v>11</v>
      </c>
      <c r="B53" s="23"/>
      <c r="C53" s="37" t="str">
        <f t="shared" si="0"/>
        <v> </v>
      </c>
      <c r="D53" s="61" t="str">
        <f t="shared" si="1"/>
        <v> </v>
      </c>
      <c r="E53" s="47" t="str">
        <f t="shared" si="2"/>
        <v> </v>
      </c>
      <c r="F53" s="61" t="str">
        <f t="shared" si="3"/>
        <v>Jonava MARATONAS</v>
      </c>
      <c r="G53" s="35" t="s">
        <v>22</v>
      </c>
      <c r="H53" s="13" t="s">
        <v>130</v>
      </c>
      <c r="I53" s="13" t="s">
        <v>129</v>
      </c>
      <c r="J53" s="26">
        <v>36076</v>
      </c>
      <c r="K53" s="13" t="s">
        <v>128</v>
      </c>
      <c r="L53" s="13" t="s">
        <v>35</v>
      </c>
      <c r="M53" s="53" t="str">
        <f t="shared" si="4"/>
        <v>LITVINAVIČIUS</v>
      </c>
      <c r="N53" s="53" t="str">
        <f t="shared" si="5"/>
        <v>MARATONAS</v>
      </c>
    </row>
    <row r="54" spans="1:14" ht="15.75">
      <c r="A54" s="38">
        <v>12</v>
      </c>
      <c r="B54" s="23">
        <v>171</v>
      </c>
      <c r="C54" s="37" t="str">
        <f t="shared" si="0"/>
        <v>v</v>
      </c>
      <c r="D54" s="61" t="str">
        <f t="shared" si="1"/>
        <v>LITVINAVIČIUS, Tautvydas</v>
      </c>
      <c r="E54" s="47">
        <f t="shared" si="2"/>
        <v>39717</v>
      </c>
      <c r="F54" s="61" t="str">
        <f t="shared" si="3"/>
        <v>Jonava MARATONAS</v>
      </c>
      <c r="G54" s="35" t="s">
        <v>22</v>
      </c>
      <c r="H54" s="13" t="s">
        <v>131</v>
      </c>
      <c r="I54" s="13" t="s">
        <v>129</v>
      </c>
      <c r="J54" s="26">
        <v>39717</v>
      </c>
      <c r="K54" s="13" t="s">
        <v>128</v>
      </c>
      <c r="L54" s="13" t="s">
        <v>35</v>
      </c>
      <c r="M54" s="53" t="str">
        <f t="shared" si="4"/>
        <v>LITVINAVIČIUS</v>
      </c>
      <c r="N54" s="53" t="str">
        <f t="shared" si="5"/>
        <v>MARATONAS</v>
      </c>
    </row>
    <row r="55" spans="1:14" ht="15.75">
      <c r="A55" s="38">
        <v>84</v>
      </c>
      <c r="B55" s="23"/>
      <c r="C55" s="37" t="str">
        <f t="shared" si="0"/>
        <v> </v>
      </c>
      <c r="D55" s="61" t="str">
        <f t="shared" si="1"/>
        <v> </v>
      </c>
      <c r="E55" s="47" t="str">
        <f t="shared" si="2"/>
        <v> </v>
      </c>
      <c r="F55" s="61" t="str">
        <f t="shared" si="3"/>
        <v>Kretinga </v>
      </c>
      <c r="G55" s="35" t="s">
        <v>22</v>
      </c>
      <c r="H55" s="13" t="s">
        <v>60</v>
      </c>
      <c r="I55" s="13" t="s">
        <v>132</v>
      </c>
      <c r="J55" s="26">
        <v>34743</v>
      </c>
      <c r="K55" s="13" t="s">
        <v>40</v>
      </c>
      <c r="L55" s="13"/>
      <c r="M55" s="53" t="str">
        <f t="shared" si="4"/>
        <v>LUBYS</v>
      </c>
      <c r="N55" s="53">
        <f t="shared" si="5"/>
      </c>
    </row>
    <row r="56" spans="1:14" ht="15.75">
      <c r="A56" s="38">
        <v>90</v>
      </c>
      <c r="B56" s="23">
        <v>8</v>
      </c>
      <c r="C56" s="37" t="str">
        <f t="shared" si="0"/>
        <v>v</v>
      </c>
      <c r="D56" s="61" t="str">
        <f t="shared" si="1"/>
        <v>LUKOŠAITIS, Arnas</v>
      </c>
      <c r="E56" s="47">
        <f t="shared" si="2"/>
        <v>28582</v>
      </c>
      <c r="F56" s="61" t="str">
        <f t="shared" si="3"/>
        <v>Šiaulių raj. LUKAS</v>
      </c>
      <c r="G56" s="35" t="s">
        <v>22</v>
      </c>
      <c r="H56" s="13" t="s">
        <v>113</v>
      </c>
      <c r="I56" s="13" t="s">
        <v>133</v>
      </c>
      <c r="J56" s="26">
        <v>28582</v>
      </c>
      <c r="K56" s="13" t="s">
        <v>134</v>
      </c>
      <c r="L56" s="13" t="s">
        <v>135</v>
      </c>
      <c r="M56" s="53" t="str">
        <f t="shared" si="4"/>
        <v>LUKOŠAITIS</v>
      </c>
      <c r="N56" s="53" t="str">
        <f t="shared" si="5"/>
        <v>LUKAS</v>
      </c>
    </row>
    <row r="57" spans="1:14" ht="15.75">
      <c r="A57" s="38">
        <v>17</v>
      </c>
      <c r="B57" s="23">
        <v>199</v>
      </c>
      <c r="C57" s="37" t="str">
        <f t="shared" si="0"/>
        <v>v</v>
      </c>
      <c r="D57" s="61" t="str">
        <f t="shared" si="1"/>
        <v>MARTIŠAUSKAS, Giedrius</v>
      </c>
      <c r="E57" s="47">
        <f t="shared" si="2"/>
        <v>30638</v>
      </c>
      <c r="F57" s="61" t="str">
        <f t="shared" si="3"/>
        <v>Klaipėda </v>
      </c>
      <c r="G57" s="35" t="s">
        <v>22</v>
      </c>
      <c r="H57" s="13" t="s">
        <v>136</v>
      </c>
      <c r="I57" s="13" t="s">
        <v>137</v>
      </c>
      <c r="J57" s="26">
        <v>30638</v>
      </c>
      <c r="K57" s="13" t="s">
        <v>25</v>
      </c>
      <c r="L57" s="13"/>
      <c r="M57" s="53" t="str">
        <f t="shared" si="4"/>
        <v>MARTIŠAUSKAS</v>
      </c>
      <c r="N57" s="53">
        <f t="shared" si="5"/>
      </c>
    </row>
    <row r="58" spans="1:14" ht="15.75">
      <c r="A58" s="38">
        <v>51</v>
      </c>
      <c r="B58" s="23">
        <v>21</v>
      </c>
      <c r="C58" s="37" t="str">
        <f t="shared" si="0"/>
        <v>v</v>
      </c>
      <c r="D58" s="61" t="str">
        <f t="shared" si="1"/>
        <v>MICKEVIČIUS, Giedrius</v>
      </c>
      <c r="E58" s="47">
        <f t="shared" si="2"/>
        <v>34239</v>
      </c>
      <c r="F58" s="61" t="str">
        <f t="shared" si="3"/>
        <v>Klaipėda MARATONAS</v>
      </c>
      <c r="G58" s="35" t="s">
        <v>22</v>
      </c>
      <c r="H58" s="13" t="s">
        <v>136</v>
      </c>
      <c r="I58" s="13" t="s">
        <v>138</v>
      </c>
      <c r="J58" s="26">
        <v>34239</v>
      </c>
      <c r="K58" s="13" t="s">
        <v>25</v>
      </c>
      <c r="L58" s="13" t="s">
        <v>35</v>
      </c>
      <c r="M58" s="53" t="str">
        <f t="shared" si="4"/>
        <v>MICKEVIČIUS</v>
      </c>
      <c r="N58" s="53" t="str">
        <f t="shared" si="5"/>
        <v>MARATONAS</v>
      </c>
    </row>
    <row r="59" spans="1:14" ht="15.75">
      <c r="A59" s="38">
        <v>69</v>
      </c>
      <c r="B59" s="23"/>
      <c r="C59" s="37" t="str">
        <f t="shared" si="0"/>
        <v> </v>
      </c>
      <c r="D59" s="61" t="str">
        <f t="shared" si="1"/>
        <v> </v>
      </c>
      <c r="E59" s="47" t="str">
        <f t="shared" si="2"/>
        <v> </v>
      </c>
      <c r="F59" s="61" t="str">
        <f t="shared" si="3"/>
        <v>Gargždai SPORTO MOKYKLA</v>
      </c>
      <c r="G59" s="35" t="s">
        <v>32</v>
      </c>
      <c r="H59" s="13" t="s">
        <v>139</v>
      </c>
      <c r="I59" s="13" t="s">
        <v>140</v>
      </c>
      <c r="J59" s="26">
        <v>36211</v>
      </c>
      <c r="K59" s="13" t="s">
        <v>43</v>
      </c>
      <c r="L59" s="13" t="s">
        <v>44</v>
      </c>
      <c r="M59" s="53" t="str">
        <f t="shared" si="4"/>
        <v>MIKALAUSKYTĖ</v>
      </c>
      <c r="N59" s="53" t="str">
        <f t="shared" si="5"/>
        <v>SPORTO MOKYKLA</v>
      </c>
    </row>
    <row r="60" spans="1:14" ht="15.75">
      <c r="A60" s="38">
        <v>2</v>
      </c>
      <c r="B60" s="23">
        <v>11</v>
      </c>
      <c r="C60" s="37" t="str">
        <f t="shared" si="0"/>
        <v>m</v>
      </c>
      <c r="D60" s="61" t="str">
        <f t="shared" si="1"/>
        <v>MIŠINA, Veronika</v>
      </c>
      <c r="E60" s="47">
        <f t="shared" si="2"/>
        <v>34405</v>
      </c>
      <c r="F60" s="61" t="str">
        <f t="shared" si="3"/>
        <v>Klaipėda MARATONAS</v>
      </c>
      <c r="G60" s="35" t="s">
        <v>32</v>
      </c>
      <c r="H60" s="13" t="s">
        <v>141</v>
      </c>
      <c r="I60" s="13" t="s">
        <v>142</v>
      </c>
      <c r="J60" s="26">
        <v>34405</v>
      </c>
      <c r="K60" s="13" t="s">
        <v>25</v>
      </c>
      <c r="L60" s="13" t="s">
        <v>65</v>
      </c>
      <c r="M60" s="53" t="str">
        <f t="shared" si="4"/>
        <v>MIŠINA</v>
      </c>
      <c r="N60" s="53" t="str">
        <f t="shared" si="5"/>
        <v>MARATONAS</v>
      </c>
    </row>
    <row r="61" spans="1:14" ht="15.75">
      <c r="A61" s="38">
        <v>91</v>
      </c>
      <c r="B61" s="23">
        <v>46</v>
      </c>
      <c r="C61" s="37" t="str">
        <f t="shared" si="0"/>
        <v>m</v>
      </c>
      <c r="D61" s="61" t="str">
        <f t="shared" si="1"/>
        <v>MONTVILAITĖ, Juana</v>
      </c>
      <c r="E61" s="47">
        <f t="shared" si="2"/>
        <v>37406</v>
      </c>
      <c r="F61" s="61" t="str">
        <f t="shared" si="3"/>
        <v>Šiaulių raj. LUKAS</v>
      </c>
      <c r="G61" s="35" t="s">
        <v>32</v>
      </c>
      <c r="H61" s="13" t="s">
        <v>143</v>
      </c>
      <c r="I61" s="13" t="s">
        <v>144</v>
      </c>
      <c r="J61" s="26">
        <v>37406</v>
      </c>
      <c r="K61" s="13" t="s">
        <v>134</v>
      </c>
      <c r="L61" s="13" t="s">
        <v>135</v>
      </c>
      <c r="M61" s="53" t="str">
        <f t="shared" si="4"/>
        <v>MONTVILAITĖ</v>
      </c>
      <c r="N61" s="53" t="str">
        <f t="shared" si="5"/>
        <v>LUKAS</v>
      </c>
    </row>
    <row r="62" spans="1:14" ht="15.75">
      <c r="A62" s="38">
        <v>104</v>
      </c>
      <c r="B62" s="23">
        <v>178</v>
      </c>
      <c r="C62" s="37" t="str">
        <f t="shared" si="0"/>
        <v>v</v>
      </c>
      <c r="D62" s="61" t="str">
        <f t="shared" si="1"/>
        <v>NARMONTAS, Airidas</v>
      </c>
      <c r="E62" s="47">
        <f t="shared" si="2"/>
        <v>38230</v>
      </c>
      <c r="F62" s="61" t="str">
        <f t="shared" si="3"/>
        <v>Gargždai RITMAS</v>
      </c>
      <c r="G62" s="35" t="s">
        <v>22</v>
      </c>
      <c r="H62" s="13" t="s">
        <v>145</v>
      </c>
      <c r="I62" s="13" t="s">
        <v>146</v>
      </c>
      <c r="J62" s="26">
        <v>38230</v>
      </c>
      <c r="K62" s="13" t="s">
        <v>43</v>
      </c>
      <c r="L62" s="13" t="s">
        <v>51</v>
      </c>
      <c r="M62" s="53" t="str">
        <f t="shared" si="4"/>
        <v>NARMONTAS</v>
      </c>
      <c r="N62" s="53" t="str">
        <f t="shared" si="5"/>
        <v>RITMAS</v>
      </c>
    </row>
    <row r="63" spans="1:14" ht="15.75">
      <c r="A63" s="38">
        <v>14</v>
      </c>
      <c r="B63" s="23"/>
      <c r="C63" s="37" t="str">
        <f t="shared" si="0"/>
        <v> </v>
      </c>
      <c r="D63" s="61" t="str">
        <f t="shared" si="1"/>
        <v> </v>
      </c>
      <c r="E63" s="47" t="str">
        <f t="shared" si="2"/>
        <v> </v>
      </c>
      <c r="F63" s="61" t="str">
        <f t="shared" si="3"/>
        <v>Palanga </v>
      </c>
      <c r="G63" s="35" t="s">
        <v>22</v>
      </c>
      <c r="H63" s="13" t="s">
        <v>147</v>
      </c>
      <c r="I63" s="13" t="s">
        <v>148</v>
      </c>
      <c r="J63" s="26">
        <v>36589</v>
      </c>
      <c r="K63" s="13" t="s">
        <v>31</v>
      </c>
      <c r="L63" s="13"/>
      <c r="M63" s="53" t="str">
        <f t="shared" si="4"/>
        <v>NARVILAS</v>
      </c>
      <c r="N63" s="53">
        <f t="shared" si="5"/>
      </c>
    </row>
    <row r="64" spans="1:14" ht="15.75">
      <c r="A64" s="38">
        <v>30</v>
      </c>
      <c r="B64" s="23">
        <v>43</v>
      </c>
      <c r="C64" s="37" t="str">
        <f t="shared" si="0"/>
        <v>v</v>
      </c>
      <c r="D64" s="61" t="str">
        <f t="shared" si="1"/>
        <v>NARVILAS, Laurynas</v>
      </c>
      <c r="E64" s="47">
        <f t="shared" si="2"/>
        <v>37445</v>
      </c>
      <c r="F64" s="61" t="str">
        <f t="shared" si="3"/>
        <v>Palanga </v>
      </c>
      <c r="G64" s="35" t="s">
        <v>22</v>
      </c>
      <c r="H64" s="13" t="s">
        <v>75</v>
      </c>
      <c r="I64" s="13" t="s">
        <v>148</v>
      </c>
      <c r="J64" s="26">
        <v>37445</v>
      </c>
      <c r="K64" s="13" t="s">
        <v>31</v>
      </c>
      <c r="L64" s="13"/>
      <c r="M64" s="53" t="str">
        <f t="shared" si="4"/>
        <v>NARVILAS</v>
      </c>
      <c r="N64" s="53">
        <f t="shared" si="5"/>
      </c>
    </row>
    <row r="65" spans="1:14" ht="15.75">
      <c r="A65" s="38">
        <v>33</v>
      </c>
      <c r="B65" s="23">
        <v>2</v>
      </c>
      <c r="C65" s="37" t="str">
        <f t="shared" si="0"/>
        <v>m</v>
      </c>
      <c r="D65" s="61" t="str">
        <f t="shared" si="1"/>
        <v>NAVICKAITĖ, Emilė</v>
      </c>
      <c r="E65" s="47">
        <f t="shared" si="2"/>
        <v>35815</v>
      </c>
      <c r="F65" s="61" t="str">
        <f t="shared" si="3"/>
        <v>Palanga </v>
      </c>
      <c r="G65" s="35" t="s">
        <v>32</v>
      </c>
      <c r="H65" s="13" t="s">
        <v>149</v>
      </c>
      <c r="I65" s="13" t="s">
        <v>150</v>
      </c>
      <c r="J65" s="26">
        <v>35815</v>
      </c>
      <c r="K65" s="13" t="s">
        <v>31</v>
      </c>
      <c r="L65" s="13"/>
      <c r="M65" s="53" t="str">
        <f t="shared" si="4"/>
        <v>NAVICKAITĖ</v>
      </c>
      <c r="N65" s="53">
        <f t="shared" si="5"/>
      </c>
    </row>
    <row r="66" spans="1:14" ht="15.75">
      <c r="A66" s="38">
        <v>34</v>
      </c>
      <c r="B66" s="23">
        <v>23</v>
      </c>
      <c r="C66" s="37" t="str">
        <f aca="true" t="shared" si="6" ref="C66:C129">IF(ISBLANK(B66)," ",G66)</f>
        <v>v</v>
      </c>
      <c r="D66" s="61" t="str">
        <f aca="true" t="shared" si="7" ref="D66:D129">IF(ISBLANK(B66)," ",CONCATENATE(M66,", ",H66))</f>
        <v>NAVICKAS, Marius</v>
      </c>
      <c r="E66" s="47">
        <f aca="true" t="shared" si="8" ref="E66:E129">IF(ISBLANK(B66)," ",J66)</f>
        <v>27288</v>
      </c>
      <c r="F66" s="61" t="str">
        <f aca="true" t="shared" si="9" ref="F66:F129">IF(ISBLANK(I66)," ",CONCATENATE(K66," ",N66))</f>
        <v>Palanga </v>
      </c>
      <c r="G66" s="35" t="s">
        <v>22</v>
      </c>
      <c r="H66" s="13" t="s">
        <v>151</v>
      </c>
      <c r="I66" s="13" t="s">
        <v>152</v>
      </c>
      <c r="J66" s="26">
        <v>27288</v>
      </c>
      <c r="K66" s="13" t="s">
        <v>31</v>
      </c>
      <c r="L66" s="13"/>
      <c r="M66" s="53" t="str">
        <f aca="true" t="shared" si="10" ref="M66:M129">UPPER(I66)</f>
        <v>NAVICKAS</v>
      </c>
      <c r="N66" s="53">
        <f aca="true" t="shared" si="11" ref="N66:N129">UPPER(L66)</f>
      </c>
    </row>
    <row r="67" spans="1:14" ht="15.75">
      <c r="A67" s="38">
        <v>73</v>
      </c>
      <c r="B67" s="23">
        <v>188</v>
      </c>
      <c r="C67" s="37" t="str">
        <f t="shared" si="6"/>
        <v>m</v>
      </c>
      <c r="D67" s="61" t="str">
        <f t="shared" si="7"/>
        <v>OSTAPENKAITĖ, Ugnė</v>
      </c>
      <c r="E67" s="47">
        <f t="shared" si="8"/>
        <v>35807</v>
      </c>
      <c r="F67" s="61" t="str">
        <f t="shared" si="9"/>
        <v>Gargždai SPORTO MOKYKLA</v>
      </c>
      <c r="G67" s="35" t="s">
        <v>32</v>
      </c>
      <c r="H67" s="13" t="s">
        <v>153</v>
      </c>
      <c r="I67" s="13" t="s">
        <v>154</v>
      </c>
      <c r="J67" s="26">
        <v>35807</v>
      </c>
      <c r="K67" s="13" t="s">
        <v>43</v>
      </c>
      <c r="L67" s="13" t="s">
        <v>44</v>
      </c>
      <c r="M67" s="53" t="str">
        <f t="shared" si="10"/>
        <v>OSTAPENKAITĖ</v>
      </c>
      <c r="N67" s="53" t="str">
        <f t="shared" si="11"/>
        <v>SPORTO MOKYKLA</v>
      </c>
    </row>
    <row r="68" spans="1:14" ht="15.75">
      <c r="A68" s="38">
        <v>25</v>
      </c>
      <c r="B68" s="23">
        <v>94</v>
      </c>
      <c r="C68" s="37" t="str">
        <f t="shared" si="6"/>
        <v>m</v>
      </c>
      <c r="D68" s="61" t="str">
        <f t="shared" si="7"/>
        <v>PAKUTKIENĖ, Jurgita</v>
      </c>
      <c r="E68" s="47">
        <f t="shared" si="8"/>
        <v>29789</v>
      </c>
      <c r="F68" s="61" t="str">
        <f t="shared" si="9"/>
        <v>Kretinga KRETINGOS POLICIJA</v>
      </c>
      <c r="G68" s="35" t="s">
        <v>32</v>
      </c>
      <c r="H68" s="13" t="s">
        <v>155</v>
      </c>
      <c r="I68" s="13" t="s">
        <v>156</v>
      </c>
      <c r="J68" s="26">
        <v>29789</v>
      </c>
      <c r="K68" s="13" t="s">
        <v>40</v>
      </c>
      <c r="L68" s="13" t="s">
        <v>157</v>
      </c>
      <c r="M68" s="53" t="str">
        <f t="shared" si="10"/>
        <v>PAKUTKIENĖ</v>
      </c>
      <c r="N68" s="53" t="str">
        <f t="shared" si="11"/>
        <v>KRETINGOS POLICIJA</v>
      </c>
    </row>
    <row r="69" spans="1:14" ht="15.75">
      <c r="A69" s="38">
        <v>95</v>
      </c>
      <c r="B69" s="23">
        <v>67</v>
      </c>
      <c r="C69" s="37" t="str">
        <f t="shared" si="6"/>
        <v>v</v>
      </c>
      <c r="D69" s="61" t="str">
        <f t="shared" si="7"/>
        <v>PASERPSKIS, Dovydas</v>
      </c>
      <c r="E69" s="47">
        <f t="shared" si="8"/>
        <v>34738</v>
      </c>
      <c r="F69" s="61" t="str">
        <f t="shared" si="9"/>
        <v>Klaipėda MARATONAS</v>
      </c>
      <c r="G69" s="35" t="s">
        <v>22</v>
      </c>
      <c r="H69" s="13" t="s">
        <v>45</v>
      </c>
      <c r="I69" s="13" t="s">
        <v>158</v>
      </c>
      <c r="J69" s="26">
        <v>34738</v>
      </c>
      <c r="K69" s="13" t="s">
        <v>25</v>
      </c>
      <c r="L69" s="13" t="s">
        <v>35</v>
      </c>
      <c r="M69" s="53" t="str">
        <f t="shared" si="10"/>
        <v>PASERPSKIS</v>
      </c>
      <c r="N69" s="53" t="str">
        <f t="shared" si="11"/>
        <v>MARATONAS</v>
      </c>
    </row>
    <row r="70" spans="1:14" ht="15.75">
      <c r="A70" s="38">
        <v>16</v>
      </c>
      <c r="B70" s="23">
        <v>6</v>
      </c>
      <c r="C70" s="37" t="str">
        <f t="shared" si="6"/>
        <v>v</v>
      </c>
      <c r="D70" s="61" t="str">
        <f t="shared" si="7"/>
        <v>PAZDRAZDIS, Aurimas</v>
      </c>
      <c r="E70" s="47">
        <f t="shared" si="8"/>
        <v>32675</v>
      </c>
      <c r="F70" s="61" t="str">
        <f t="shared" si="9"/>
        <v>Kretinga </v>
      </c>
      <c r="G70" s="35" t="s">
        <v>22</v>
      </c>
      <c r="H70" s="13" t="s">
        <v>159</v>
      </c>
      <c r="I70" s="13" t="s">
        <v>160</v>
      </c>
      <c r="J70" s="26">
        <v>32675</v>
      </c>
      <c r="K70" s="13" t="s">
        <v>40</v>
      </c>
      <c r="L70" s="13"/>
      <c r="M70" s="53" t="str">
        <f t="shared" si="10"/>
        <v>PAZDRAZDIS</v>
      </c>
      <c r="N70" s="53">
        <f t="shared" si="11"/>
      </c>
    </row>
    <row r="71" spans="1:14" ht="15.75">
      <c r="A71" s="38">
        <v>38</v>
      </c>
      <c r="B71" s="23">
        <v>73</v>
      </c>
      <c r="C71" s="37" t="str">
        <f t="shared" si="6"/>
        <v>v</v>
      </c>
      <c r="D71" s="61" t="str">
        <f t="shared" si="7"/>
        <v>PAZDRAZDIS, Mindaugas</v>
      </c>
      <c r="E71" s="47">
        <f t="shared" si="8"/>
        <v>33098</v>
      </c>
      <c r="F71" s="61" t="str">
        <f t="shared" si="9"/>
        <v>Kretinga </v>
      </c>
      <c r="G71" s="35" t="s">
        <v>22</v>
      </c>
      <c r="H71" s="13" t="s">
        <v>161</v>
      </c>
      <c r="I71" s="13" t="s">
        <v>160</v>
      </c>
      <c r="J71" s="26">
        <v>33098</v>
      </c>
      <c r="K71" s="13" t="s">
        <v>40</v>
      </c>
      <c r="L71" s="13"/>
      <c r="M71" s="53" t="str">
        <f t="shared" si="10"/>
        <v>PAZDRAZDIS</v>
      </c>
      <c r="N71" s="53">
        <f t="shared" si="11"/>
      </c>
    </row>
    <row r="72" spans="1:14" ht="15.75">
      <c r="A72" s="38">
        <v>37</v>
      </c>
      <c r="B72" s="23">
        <v>88</v>
      </c>
      <c r="C72" s="37" t="str">
        <f t="shared" si="6"/>
        <v>m</v>
      </c>
      <c r="D72" s="61" t="str">
        <f t="shared" si="7"/>
        <v>PAZDRAZDYTĖ, Modesta</v>
      </c>
      <c r="E72" s="47">
        <f t="shared" si="8"/>
        <v>33581</v>
      </c>
      <c r="F72" s="61" t="str">
        <f t="shared" si="9"/>
        <v>Kretinga </v>
      </c>
      <c r="G72" s="35" t="s">
        <v>32</v>
      </c>
      <c r="H72" s="13" t="s">
        <v>162</v>
      </c>
      <c r="I72" s="13" t="s">
        <v>163</v>
      </c>
      <c r="J72" s="26">
        <v>33581</v>
      </c>
      <c r="K72" s="13" t="s">
        <v>40</v>
      </c>
      <c r="L72" s="13"/>
      <c r="M72" s="53" t="str">
        <f t="shared" si="10"/>
        <v>PAZDRAZDYTĖ</v>
      </c>
      <c r="N72" s="53">
        <f t="shared" si="11"/>
      </c>
    </row>
    <row r="73" spans="1:14" ht="15.75">
      <c r="A73" s="38">
        <v>5</v>
      </c>
      <c r="B73" s="23">
        <v>33</v>
      </c>
      <c r="C73" s="37" t="str">
        <f t="shared" si="6"/>
        <v>m</v>
      </c>
      <c r="D73" s="61" t="str">
        <f t="shared" si="7"/>
        <v>PETRUTYTĖ, Kotryna</v>
      </c>
      <c r="E73" s="47">
        <f t="shared" si="8"/>
        <v>36861</v>
      </c>
      <c r="F73" s="61" t="str">
        <f t="shared" si="9"/>
        <v>Klaipėda MARATONAS</v>
      </c>
      <c r="G73" s="35" t="s">
        <v>32</v>
      </c>
      <c r="H73" s="13" t="s">
        <v>164</v>
      </c>
      <c r="I73" s="13" t="s">
        <v>165</v>
      </c>
      <c r="J73" s="26">
        <v>36861</v>
      </c>
      <c r="K73" s="13" t="s">
        <v>25</v>
      </c>
      <c r="L73" s="13" t="s">
        <v>65</v>
      </c>
      <c r="M73" s="53" t="str">
        <f t="shared" si="10"/>
        <v>PETRUTYTĖ</v>
      </c>
      <c r="N73" s="53" t="str">
        <f t="shared" si="11"/>
        <v>MARATONAS</v>
      </c>
    </row>
    <row r="74" spans="1:14" ht="15.75">
      <c r="A74" s="38">
        <v>6</v>
      </c>
      <c r="B74" s="23">
        <v>66</v>
      </c>
      <c r="C74" s="37" t="str">
        <f t="shared" si="6"/>
        <v>m</v>
      </c>
      <c r="D74" s="61" t="str">
        <f t="shared" si="7"/>
        <v>PETRUTYTĖ, Justina</v>
      </c>
      <c r="E74" s="47">
        <f t="shared" si="8"/>
        <v>36861</v>
      </c>
      <c r="F74" s="61" t="str">
        <f t="shared" si="9"/>
        <v>Klaipėda MARATONAS</v>
      </c>
      <c r="G74" s="35" t="s">
        <v>32</v>
      </c>
      <c r="H74" s="13" t="s">
        <v>166</v>
      </c>
      <c r="I74" s="13" t="s">
        <v>165</v>
      </c>
      <c r="J74" s="26">
        <v>36861</v>
      </c>
      <c r="K74" s="13" t="s">
        <v>25</v>
      </c>
      <c r="L74" s="13" t="s">
        <v>65</v>
      </c>
      <c r="M74" s="53" t="str">
        <f t="shared" si="10"/>
        <v>PETRUTYTĖ</v>
      </c>
      <c r="N74" s="53" t="str">
        <f t="shared" si="11"/>
        <v>MARATONAS</v>
      </c>
    </row>
    <row r="75" spans="1:14" ht="15.75">
      <c r="A75" s="38">
        <v>36</v>
      </c>
      <c r="B75" s="23">
        <v>36</v>
      </c>
      <c r="C75" s="37" t="str">
        <f t="shared" si="6"/>
        <v>v</v>
      </c>
      <c r="D75" s="61" t="str">
        <f t="shared" si="7"/>
        <v>RAMONAS, Gintautas</v>
      </c>
      <c r="E75" s="47">
        <f t="shared" si="8"/>
        <v>24992</v>
      </c>
      <c r="F75" s="61" t="str">
        <f t="shared" si="9"/>
        <v>Klaipėda LPM</v>
      </c>
      <c r="G75" s="35" t="s">
        <v>22</v>
      </c>
      <c r="H75" s="13" t="s">
        <v>52</v>
      </c>
      <c r="I75" s="13" t="s">
        <v>167</v>
      </c>
      <c r="J75" s="26">
        <v>24992</v>
      </c>
      <c r="K75" s="13" t="s">
        <v>25</v>
      </c>
      <c r="L75" s="13" t="s">
        <v>92</v>
      </c>
      <c r="M75" s="53" t="str">
        <f t="shared" si="10"/>
        <v>RAMONAS</v>
      </c>
      <c r="N75" s="53" t="str">
        <f t="shared" si="11"/>
        <v>LPM</v>
      </c>
    </row>
    <row r="76" spans="1:14" ht="15.75">
      <c r="A76" s="38">
        <v>97</v>
      </c>
      <c r="B76" s="23">
        <v>40</v>
      </c>
      <c r="C76" s="37" t="str">
        <f t="shared" si="6"/>
        <v>v</v>
      </c>
      <c r="D76" s="61" t="str">
        <f t="shared" si="7"/>
        <v>REKAŠIUS, Dovydas</v>
      </c>
      <c r="E76" s="47">
        <f t="shared" si="8"/>
        <v>36236</v>
      </c>
      <c r="F76" s="61" t="str">
        <f t="shared" si="9"/>
        <v>Palanga </v>
      </c>
      <c r="G76" s="35" t="s">
        <v>22</v>
      </c>
      <c r="H76" s="13" t="s">
        <v>45</v>
      </c>
      <c r="I76" s="13" t="s">
        <v>168</v>
      </c>
      <c r="J76" s="26">
        <v>36236</v>
      </c>
      <c r="K76" s="13" t="s">
        <v>31</v>
      </c>
      <c r="L76" s="13"/>
      <c r="M76" s="53" t="str">
        <f t="shared" si="10"/>
        <v>REKAŠIUS</v>
      </c>
      <c r="N76" s="53">
        <f t="shared" si="11"/>
      </c>
    </row>
    <row r="77" spans="1:14" ht="15.75">
      <c r="A77" s="38">
        <v>87</v>
      </c>
      <c r="B77" s="23">
        <v>31</v>
      </c>
      <c r="C77" s="37" t="str">
        <f t="shared" si="6"/>
        <v>m</v>
      </c>
      <c r="D77" s="61" t="str">
        <f t="shared" si="7"/>
        <v>RĖZGYTĖ, Greta</v>
      </c>
      <c r="E77" s="47">
        <f t="shared" si="8"/>
        <v>36416</v>
      </c>
      <c r="F77" s="61" t="str">
        <f t="shared" si="9"/>
        <v>Šiaulių raj. LUKAS</v>
      </c>
      <c r="G77" s="35" t="s">
        <v>32</v>
      </c>
      <c r="H77" s="13" t="s">
        <v>169</v>
      </c>
      <c r="I77" s="13" t="s">
        <v>170</v>
      </c>
      <c r="J77" s="26">
        <v>36416</v>
      </c>
      <c r="K77" s="13" t="s">
        <v>134</v>
      </c>
      <c r="L77" s="13" t="s">
        <v>135</v>
      </c>
      <c r="M77" s="53" t="str">
        <f t="shared" si="10"/>
        <v>RĖZGYTĖ</v>
      </c>
      <c r="N77" s="53" t="str">
        <f t="shared" si="11"/>
        <v>LUKAS</v>
      </c>
    </row>
    <row r="78" spans="1:14" ht="15.75">
      <c r="A78" s="38">
        <v>40</v>
      </c>
      <c r="B78" s="23">
        <v>25</v>
      </c>
      <c r="C78" s="37" t="str">
        <f t="shared" si="6"/>
        <v>v</v>
      </c>
      <c r="D78" s="61" t="str">
        <f t="shared" si="7"/>
        <v>RIAUKA, Paulius</v>
      </c>
      <c r="E78" s="47">
        <f t="shared" si="8"/>
        <v>35687</v>
      </c>
      <c r="F78" s="61" t="str">
        <f t="shared" si="9"/>
        <v>Gargždai SPORTO MOKYKLA</v>
      </c>
      <c r="G78" s="35" t="s">
        <v>22</v>
      </c>
      <c r="H78" s="13" t="s">
        <v>171</v>
      </c>
      <c r="I78" s="13" t="s">
        <v>172</v>
      </c>
      <c r="J78" s="26">
        <v>35687</v>
      </c>
      <c r="K78" s="13" t="s">
        <v>43</v>
      </c>
      <c r="L78" s="13" t="s">
        <v>44</v>
      </c>
      <c r="M78" s="53" t="str">
        <f t="shared" si="10"/>
        <v>RIAUKA</v>
      </c>
      <c r="N78" s="53" t="str">
        <f t="shared" si="11"/>
        <v>SPORTO MOKYKLA</v>
      </c>
    </row>
    <row r="79" spans="1:14" ht="15.75">
      <c r="A79" s="38">
        <v>101</v>
      </c>
      <c r="B79" s="23">
        <v>121</v>
      </c>
      <c r="C79" s="37" t="str">
        <f t="shared" si="6"/>
        <v>m</v>
      </c>
      <c r="D79" s="61" t="str">
        <f t="shared" si="7"/>
        <v>ŠIMAITYTĖ, Greta</v>
      </c>
      <c r="E79" s="47">
        <f t="shared" si="8"/>
        <v>37042</v>
      </c>
      <c r="F79" s="61" t="str">
        <f t="shared" si="9"/>
        <v>Gargždai RITMAS</v>
      </c>
      <c r="G79" s="35" t="s">
        <v>32</v>
      </c>
      <c r="H79" s="13" t="s">
        <v>169</v>
      </c>
      <c r="I79" s="13" t="s">
        <v>173</v>
      </c>
      <c r="J79" s="26">
        <v>37042</v>
      </c>
      <c r="K79" s="13" t="s">
        <v>43</v>
      </c>
      <c r="L79" s="13" t="s">
        <v>51</v>
      </c>
      <c r="M79" s="53" t="str">
        <f t="shared" si="10"/>
        <v>ŠIMAITYTĖ</v>
      </c>
      <c r="N79" s="53" t="str">
        <f t="shared" si="11"/>
        <v>RITMAS</v>
      </c>
    </row>
    <row r="80" spans="1:14" ht="15.75">
      <c r="A80" s="38">
        <v>66</v>
      </c>
      <c r="B80" s="23">
        <v>71</v>
      </c>
      <c r="C80" s="37" t="str">
        <f t="shared" si="6"/>
        <v>v</v>
      </c>
      <c r="D80" s="61" t="str">
        <f t="shared" si="7"/>
        <v>ŠINKŪNAS, Nojus</v>
      </c>
      <c r="E80" s="47">
        <f t="shared" si="8"/>
        <v>37098</v>
      </c>
      <c r="F80" s="61" t="str">
        <f t="shared" si="9"/>
        <v>Palanga </v>
      </c>
      <c r="G80" s="35" t="s">
        <v>22</v>
      </c>
      <c r="H80" s="13" t="s">
        <v>174</v>
      </c>
      <c r="I80" s="13" t="s">
        <v>175</v>
      </c>
      <c r="J80" s="26">
        <v>37098</v>
      </c>
      <c r="K80" s="13" t="s">
        <v>31</v>
      </c>
      <c r="L80" s="13"/>
      <c r="M80" s="53" t="str">
        <f t="shared" si="10"/>
        <v>ŠINKŪNAS</v>
      </c>
      <c r="N80" s="53">
        <f t="shared" si="11"/>
      </c>
    </row>
    <row r="81" spans="1:14" ht="15.75">
      <c r="A81" s="38">
        <v>31</v>
      </c>
      <c r="B81" s="23">
        <v>95</v>
      </c>
      <c r="C81" s="37" t="str">
        <f t="shared" si="6"/>
        <v>v</v>
      </c>
      <c r="D81" s="61" t="str">
        <f t="shared" si="7"/>
        <v>SKORUPSKAS, Ugnius</v>
      </c>
      <c r="E81" s="47">
        <f t="shared" si="8"/>
        <v>36137</v>
      </c>
      <c r="F81" s="61" t="str">
        <f t="shared" si="9"/>
        <v>Palanga </v>
      </c>
      <c r="G81" s="35" t="s">
        <v>22</v>
      </c>
      <c r="H81" s="13" t="s">
        <v>176</v>
      </c>
      <c r="I81" s="13" t="s">
        <v>177</v>
      </c>
      <c r="J81" s="26">
        <v>36137</v>
      </c>
      <c r="K81" s="13" t="s">
        <v>31</v>
      </c>
      <c r="L81" s="13"/>
      <c r="M81" s="53" t="str">
        <f t="shared" si="10"/>
        <v>SKORUPSKAS</v>
      </c>
      <c r="N81" s="53">
        <f t="shared" si="11"/>
      </c>
    </row>
    <row r="82" spans="1:14" ht="15.75">
      <c r="A82" s="38">
        <v>76</v>
      </c>
      <c r="B82" s="23">
        <v>176</v>
      </c>
      <c r="C82" s="37" t="str">
        <f t="shared" si="6"/>
        <v>v</v>
      </c>
      <c r="D82" s="61" t="str">
        <f t="shared" si="7"/>
        <v>ŠMITAS, Tomas</v>
      </c>
      <c r="E82" s="47">
        <f t="shared" si="8"/>
        <v>27859</v>
      </c>
      <c r="F82" s="61" t="str">
        <f t="shared" si="9"/>
        <v>Klaipėda DANGĖS YRIAI</v>
      </c>
      <c r="G82" s="35" t="s">
        <v>22</v>
      </c>
      <c r="H82" s="13" t="s">
        <v>178</v>
      </c>
      <c r="I82" s="13" t="s">
        <v>179</v>
      </c>
      <c r="J82" s="26">
        <v>27859</v>
      </c>
      <c r="K82" s="13" t="s">
        <v>25</v>
      </c>
      <c r="L82" s="13" t="s">
        <v>180</v>
      </c>
      <c r="M82" s="53" t="str">
        <f t="shared" si="10"/>
        <v>ŠMITAS</v>
      </c>
      <c r="N82" s="53" t="str">
        <f t="shared" si="11"/>
        <v>DANGĖS YRIAI</v>
      </c>
    </row>
    <row r="83" spans="1:14" ht="15.75">
      <c r="A83" s="38">
        <v>22</v>
      </c>
      <c r="B83" s="23">
        <v>10</v>
      </c>
      <c r="C83" s="37" t="str">
        <f t="shared" si="6"/>
        <v>v</v>
      </c>
      <c r="D83" s="61" t="str">
        <f t="shared" si="7"/>
        <v>STANIUS, Arnoldas</v>
      </c>
      <c r="E83" s="47">
        <f t="shared" si="8"/>
        <v>33156</v>
      </c>
      <c r="F83" s="61" t="str">
        <f t="shared" si="9"/>
        <v>Klaipėda </v>
      </c>
      <c r="G83" s="35" t="s">
        <v>22</v>
      </c>
      <c r="H83" s="13" t="s">
        <v>181</v>
      </c>
      <c r="I83" s="13" t="s">
        <v>182</v>
      </c>
      <c r="J83" s="26">
        <v>33156</v>
      </c>
      <c r="K83" s="13" t="s">
        <v>25</v>
      </c>
      <c r="L83" s="13"/>
      <c r="M83" s="53" t="str">
        <f t="shared" si="10"/>
        <v>STANIUS</v>
      </c>
      <c r="N83" s="53">
        <f t="shared" si="11"/>
      </c>
    </row>
    <row r="84" spans="1:14" ht="15.75">
      <c r="A84" s="38">
        <v>98</v>
      </c>
      <c r="B84" s="23">
        <v>104</v>
      </c>
      <c r="C84" s="37" t="str">
        <f t="shared" si="6"/>
        <v>v</v>
      </c>
      <c r="D84" s="61" t="str">
        <f t="shared" si="7"/>
        <v>STAŠYS, Dovydas</v>
      </c>
      <c r="E84" s="47">
        <f t="shared" si="8"/>
        <v>33261</v>
      </c>
      <c r="F84" s="61" t="str">
        <f t="shared" si="9"/>
        <v>Klaipėda ŠVIESOS KARIAI</v>
      </c>
      <c r="G84" s="35" t="s">
        <v>22</v>
      </c>
      <c r="H84" s="13" t="s">
        <v>45</v>
      </c>
      <c r="I84" s="13" t="s">
        <v>183</v>
      </c>
      <c r="J84" s="26">
        <v>33261</v>
      </c>
      <c r="K84" s="13" t="s">
        <v>25</v>
      </c>
      <c r="L84" s="13" t="s">
        <v>184</v>
      </c>
      <c r="M84" s="53" t="str">
        <f t="shared" si="10"/>
        <v>STAŠYS</v>
      </c>
      <c r="N84" s="53" t="str">
        <f t="shared" si="11"/>
        <v>ŠVIESOS KARIAI</v>
      </c>
    </row>
    <row r="85" spans="1:14" ht="15.75">
      <c r="A85" s="38">
        <v>41</v>
      </c>
      <c r="B85" s="23">
        <v>114</v>
      </c>
      <c r="C85" s="37" t="str">
        <f t="shared" si="6"/>
        <v>v</v>
      </c>
      <c r="D85" s="61" t="str">
        <f t="shared" si="7"/>
        <v>STONKUS, Laurynas</v>
      </c>
      <c r="E85" s="47">
        <f t="shared" si="8"/>
        <v>35586</v>
      </c>
      <c r="F85" s="61" t="str">
        <f t="shared" si="9"/>
        <v>Gargždai SPORTO MOKYKLA</v>
      </c>
      <c r="G85" s="35" t="s">
        <v>22</v>
      </c>
      <c r="H85" s="13" t="s">
        <v>75</v>
      </c>
      <c r="I85" s="13" t="s">
        <v>185</v>
      </c>
      <c r="J85" s="26">
        <v>35586</v>
      </c>
      <c r="K85" s="13" t="s">
        <v>43</v>
      </c>
      <c r="L85" s="13" t="s">
        <v>44</v>
      </c>
      <c r="M85" s="53" t="str">
        <f t="shared" si="10"/>
        <v>STONKUS</v>
      </c>
      <c r="N85" s="53" t="str">
        <f t="shared" si="11"/>
        <v>SPORTO MOKYKLA</v>
      </c>
    </row>
    <row r="86" spans="1:14" ht="15.75">
      <c r="A86" s="38">
        <v>65</v>
      </c>
      <c r="B86" s="23">
        <v>15</v>
      </c>
      <c r="C86" s="37" t="str">
        <f t="shared" si="6"/>
        <v>m</v>
      </c>
      <c r="D86" s="61" t="str">
        <f t="shared" si="7"/>
        <v>STULGINSKIENĖ, Ligita</v>
      </c>
      <c r="E86" s="47">
        <f t="shared" si="8"/>
        <v>28880</v>
      </c>
      <c r="F86" s="61" t="str">
        <f t="shared" si="9"/>
        <v>Klaipėda </v>
      </c>
      <c r="G86" s="35" t="s">
        <v>32</v>
      </c>
      <c r="H86" s="13" t="s">
        <v>186</v>
      </c>
      <c r="I86" s="13" t="s">
        <v>187</v>
      </c>
      <c r="J86" s="26">
        <v>28880</v>
      </c>
      <c r="K86" s="13" t="s">
        <v>25</v>
      </c>
      <c r="L86" s="13"/>
      <c r="M86" s="53" t="str">
        <f t="shared" si="10"/>
        <v>STULGINSKIENĖ</v>
      </c>
      <c r="N86" s="53">
        <f t="shared" si="11"/>
      </c>
    </row>
    <row r="87" spans="1:14" ht="15.75">
      <c r="A87" s="38">
        <v>67</v>
      </c>
      <c r="B87" s="23">
        <v>63</v>
      </c>
      <c r="C87" s="37" t="str">
        <f t="shared" si="6"/>
        <v>v</v>
      </c>
      <c r="D87" s="61" t="str">
        <f t="shared" si="7"/>
        <v>STULGINSKIS, Gintaras</v>
      </c>
      <c r="E87" s="47">
        <f t="shared" si="8"/>
        <v>28860</v>
      </c>
      <c r="F87" s="61" t="str">
        <f t="shared" si="9"/>
        <v>Klaipėda </v>
      </c>
      <c r="G87" s="35" t="s">
        <v>22</v>
      </c>
      <c r="H87" s="13" t="s">
        <v>188</v>
      </c>
      <c r="I87" s="13" t="s">
        <v>189</v>
      </c>
      <c r="J87" s="26">
        <v>28860</v>
      </c>
      <c r="K87" s="13" t="s">
        <v>25</v>
      </c>
      <c r="L87" s="13"/>
      <c r="M87" s="53" t="str">
        <f t="shared" si="10"/>
        <v>STULGINSKIS</v>
      </c>
      <c r="N87" s="53">
        <f t="shared" si="11"/>
      </c>
    </row>
    <row r="88" spans="1:14" ht="15.75">
      <c r="A88" s="38">
        <v>93</v>
      </c>
      <c r="B88" s="23">
        <v>200</v>
      </c>
      <c r="C88" s="37" t="str">
        <f t="shared" si="6"/>
        <v>m</v>
      </c>
      <c r="D88" s="61" t="str">
        <f t="shared" si="7"/>
        <v>UBARTAITĖ, Karolina</v>
      </c>
      <c r="E88" s="47">
        <f t="shared" si="8"/>
        <v>36833</v>
      </c>
      <c r="F88" s="61" t="str">
        <f t="shared" si="9"/>
        <v>Gargždai SPORTO MOKYKLA</v>
      </c>
      <c r="G88" s="35" t="s">
        <v>32</v>
      </c>
      <c r="H88" s="13" t="s">
        <v>190</v>
      </c>
      <c r="I88" s="13" t="s">
        <v>191</v>
      </c>
      <c r="J88" s="26">
        <v>36833</v>
      </c>
      <c r="K88" s="13" t="s">
        <v>43</v>
      </c>
      <c r="L88" s="13" t="s">
        <v>44</v>
      </c>
      <c r="M88" s="53" t="str">
        <f t="shared" si="10"/>
        <v>UBARTAITĖ</v>
      </c>
      <c r="N88" s="53" t="str">
        <f t="shared" si="11"/>
        <v>SPORTO MOKYKLA</v>
      </c>
    </row>
    <row r="89" spans="1:14" ht="15.75">
      <c r="A89" s="38">
        <v>50</v>
      </c>
      <c r="B89" s="23">
        <v>28</v>
      </c>
      <c r="C89" s="37" t="str">
        <f t="shared" si="6"/>
        <v>v</v>
      </c>
      <c r="D89" s="61" t="str">
        <f t="shared" si="7"/>
        <v>UKRINAS, Tadas</v>
      </c>
      <c r="E89" s="47">
        <f t="shared" si="8"/>
        <v>30983</v>
      </c>
      <c r="F89" s="61" t="str">
        <f t="shared" si="9"/>
        <v>Klaipėda </v>
      </c>
      <c r="G89" s="35" t="s">
        <v>22</v>
      </c>
      <c r="H89" s="13" t="s">
        <v>60</v>
      </c>
      <c r="I89" s="13" t="s">
        <v>192</v>
      </c>
      <c r="J89" s="26">
        <v>30983</v>
      </c>
      <c r="K89" s="13" t="s">
        <v>25</v>
      </c>
      <c r="L89" s="13"/>
      <c r="M89" s="53" t="str">
        <f t="shared" si="10"/>
        <v>UKRINAS</v>
      </c>
      <c r="N89" s="53">
        <f t="shared" si="11"/>
      </c>
    </row>
    <row r="90" spans="1:14" ht="15.75">
      <c r="A90" s="38">
        <v>70</v>
      </c>
      <c r="B90" s="23">
        <v>185</v>
      </c>
      <c r="C90" s="37" t="str">
        <f t="shared" si="6"/>
        <v>v</v>
      </c>
      <c r="D90" s="61" t="str">
        <f t="shared" si="7"/>
        <v>UKTVERIS, Feliksas</v>
      </c>
      <c r="E90" s="47">
        <f t="shared" si="8"/>
        <v>37220</v>
      </c>
      <c r="F90" s="61" t="str">
        <f t="shared" si="9"/>
        <v>Gargždai SPORTO MOKYKLA</v>
      </c>
      <c r="G90" s="35" t="s">
        <v>22</v>
      </c>
      <c r="H90" s="13" t="s">
        <v>193</v>
      </c>
      <c r="I90" s="13" t="s">
        <v>194</v>
      </c>
      <c r="J90" s="26">
        <v>37220</v>
      </c>
      <c r="K90" s="13" t="s">
        <v>43</v>
      </c>
      <c r="L90" s="13" t="s">
        <v>44</v>
      </c>
      <c r="M90" s="53" t="str">
        <f t="shared" si="10"/>
        <v>UKTVERIS</v>
      </c>
      <c r="N90" s="53" t="str">
        <f t="shared" si="11"/>
        <v>SPORTO MOKYKLA</v>
      </c>
    </row>
    <row r="91" spans="1:14" ht="15.75">
      <c r="A91" s="38">
        <v>53</v>
      </c>
      <c r="B91" s="23">
        <v>79</v>
      </c>
      <c r="C91" s="37" t="str">
        <f t="shared" si="6"/>
        <v>m</v>
      </c>
      <c r="D91" s="61" t="str">
        <f t="shared" si="7"/>
        <v>URNIKYTĖ, Solveiga</v>
      </c>
      <c r="E91" s="47">
        <f t="shared" si="8"/>
        <v>27104</v>
      </c>
      <c r="F91" s="61" t="str">
        <f t="shared" si="9"/>
        <v>Gargždai RITMAS</v>
      </c>
      <c r="G91" s="35" t="s">
        <v>32</v>
      </c>
      <c r="H91" s="13" t="s">
        <v>195</v>
      </c>
      <c r="I91" s="13" t="s">
        <v>196</v>
      </c>
      <c r="J91" s="26">
        <v>27104</v>
      </c>
      <c r="K91" s="13" t="s">
        <v>43</v>
      </c>
      <c r="L91" s="13" t="s">
        <v>51</v>
      </c>
      <c r="M91" s="53" t="str">
        <f t="shared" si="10"/>
        <v>URNIKYTĖ</v>
      </c>
      <c r="N91" s="53" t="str">
        <f t="shared" si="11"/>
        <v>RITMAS</v>
      </c>
    </row>
    <row r="92" spans="1:14" ht="15.75">
      <c r="A92" s="38">
        <v>88</v>
      </c>
      <c r="B92" s="23">
        <v>61</v>
      </c>
      <c r="C92" s="37" t="str">
        <f t="shared" si="6"/>
        <v>m</v>
      </c>
      <c r="D92" s="61" t="str">
        <f t="shared" si="7"/>
        <v>VAIČAITĖ, Inga</v>
      </c>
      <c r="E92" s="47">
        <f t="shared" si="8"/>
        <v>36176</v>
      </c>
      <c r="F92" s="61" t="str">
        <f t="shared" si="9"/>
        <v>Šiaulių raj. LUKAS</v>
      </c>
      <c r="G92" s="35" t="s">
        <v>32</v>
      </c>
      <c r="H92" s="13" t="s">
        <v>197</v>
      </c>
      <c r="I92" s="13" t="s">
        <v>198</v>
      </c>
      <c r="J92" s="26">
        <v>36176</v>
      </c>
      <c r="K92" s="13" t="s">
        <v>134</v>
      </c>
      <c r="L92" s="13" t="s">
        <v>135</v>
      </c>
      <c r="M92" s="53" t="str">
        <f t="shared" si="10"/>
        <v>VAIČAITĖ</v>
      </c>
      <c r="N92" s="53" t="str">
        <f t="shared" si="11"/>
        <v>LUKAS</v>
      </c>
    </row>
    <row r="93" spans="1:14" ht="15.75">
      <c r="A93" s="38">
        <v>26</v>
      </c>
      <c r="B93" s="23">
        <v>35</v>
      </c>
      <c r="C93" s="37" t="str">
        <f t="shared" si="6"/>
        <v>v</v>
      </c>
      <c r="D93" s="61" t="str">
        <f t="shared" si="7"/>
        <v>VAIČIUS, Kęstutis</v>
      </c>
      <c r="E93" s="47">
        <f t="shared" si="8"/>
        <v>26374</v>
      </c>
      <c r="F93" s="61" t="str">
        <f t="shared" si="9"/>
        <v>Klaipėda </v>
      </c>
      <c r="G93" s="35" t="s">
        <v>22</v>
      </c>
      <c r="H93" s="13" t="s">
        <v>199</v>
      </c>
      <c r="I93" s="13" t="s">
        <v>200</v>
      </c>
      <c r="J93" s="26">
        <v>26374</v>
      </c>
      <c r="K93" s="13" t="s">
        <v>25</v>
      </c>
      <c r="L93" s="13"/>
      <c r="M93" s="53" t="str">
        <f t="shared" si="10"/>
        <v>VAIČIUS</v>
      </c>
      <c r="N93" s="53">
        <f t="shared" si="11"/>
      </c>
    </row>
    <row r="94" spans="1:14" ht="15.75">
      <c r="A94" s="38">
        <v>92</v>
      </c>
      <c r="B94" s="23"/>
      <c r="C94" s="37" t="str">
        <f t="shared" si="6"/>
        <v> </v>
      </c>
      <c r="D94" s="61" t="str">
        <f t="shared" si="7"/>
        <v> </v>
      </c>
      <c r="E94" s="47" t="str">
        <f t="shared" si="8"/>
        <v> </v>
      </c>
      <c r="F94" s="61" t="str">
        <f t="shared" si="9"/>
        <v>Palanga PALANGOS SC</v>
      </c>
      <c r="G94" s="35" t="s">
        <v>22</v>
      </c>
      <c r="H94" s="13" t="s">
        <v>201</v>
      </c>
      <c r="I94" s="13" t="s">
        <v>200</v>
      </c>
      <c r="J94" s="26">
        <v>35815</v>
      </c>
      <c r="K94" s="13" t="s">
        <v>31</v>
      </c>
      <c r="L94" s="13" t="s">
        <v>202</v>
      </c>
      <c r="M94" s="53" t="str">
        <f t="shared" si="10"/>
        <v>VAIČIUS</v>
      </c>
      <c r="N94" s="53" t="str">
        <f t="shared" si="11"/>
        <v>PALANGOS SC</v>
      </c>
    </row>
    <row r="95" spans="1:14" ht="15.75">
      <c r="A95" s="38">
        <v>89</v>
      </c>
      <c r="B95" s="23">
        <v>81</v>
      </c>
      <c r="C95" s="37" t="str">
        <f t="shared" si="6"/>
        <v>v</v>
      </c>
      <c r="D95" s="61" t="str">
        <f t="shared" si="7"/>
        <v>VAITEKAITIS, Žygimantas</v>
      </c>
      <c r="E95" s="47">
        <f t="shared" si="8"/>
        <v>37794</v>
      </c>
      <c r="F95" s="61" t="str">
        <f t="shared" si="9"/>
        <v>Šiaulių raj. LUKAS</v>
      </c>
      <c r="G95" s="35" t="s">
        <v>22</v>
      </c>
      <c r="H95" s="13" t="s">
        <v>203</v>
      </c>
      <c r="I95" s="13" t="s">
        <v>204</v>
      </c>
      <c r="J95" s="26">
        <v>37794</v>
      </c>
      <c r="K95" s="13" t="s">
        <v>134</v>
      </c>
      <c r="L95" s="13" t="s">
        <v>135</v>
      </c>
      <c r="M95" s="53" t="str">
        <f t="shared" si="10"/>
        <v>VAITEKAITIS</v>
      </c>
      <c r="N95" s="53" t="str">
        <f t="shared" si="11"/>
        <v>LUKAS</v>
      </c>
    </row>
    <row r="96" spans="1:14" ht="15.75">
      <c r="A96" s="38">
        <v>28</v>
      </c>
      <c r="B96" s="23">
        <v>72</v>
      </c>
      <c r="C96" s="37" t="str">
        <f t="shared" si="6"/>
        <v>v</v>
      </c>
      <c r="D96" s="61" t="str">
        <f t="shared" si="7"/>
        <v>VAITILAVIČIUS, Sigitas</v>
      </c>
      <c r="E96" s="47">
        <f t="shared" si="8"/>
        <v>31146</v>
      </c>
      <c r="F96" s="61" t="str">
        <f t="shared" si="9"/>
        <v>Klaipėda </v>
      </c>
      <c r="G96" s="35" t="s">
        <v>22</v>
      </c>
      <c r="H96" s="13" t="s">
        <v>205</v>
      </c>
      <c r="I96" s="13" t="s">
        <v>206</v>
      </c>
      <c r="J96" s="26">
        <v>31146</v>
      </c>
      <c r="K96" s="13" t="s">
        <v>25</v>
      </c>
      <c r="L96" s="13"/>
      <c r="M96" s="53" t="str">
        <f t="shared" si="10"/>
        <v>VAITILAVIČIUS</v>
      </c>
      <c r="N96" s="53">
        <f t="shared" si="11"/>
      </c>
    </row>
    <row r="97" spans="1:14" ht="15.75">
      <c r="A97" s="38">
        <v>57</v>
      </c>
      <c r="B97" s="23">
        <v>70</v>
      </c>
      <c r="C97" s="37" t="str">
        <f t="shared" si="6"/>
        <v>v</v>
      </c>
      <c r="D97" s="61" t="str">
        <f t="shared" si="7"/>
        <v>VENCLOVA, Bronius</v>
      </c>
      <c r="E97" s="47">
        <f t="shared" si="8"/>
        <v>20390</v>
      </c>
      <c r="F97" s="61" t="str">
        <f t="shared" si="9"/>
        <v>Švėkšna TAURAGĖS BMK</v>
      </c>
      <c r="G97" s="35" t="s">
        <v>22</v>
      </c>
      <c r="H97" s="13" t="s">
        <v>207</v>
      </c>
      <c r="I97" s="13" t="s">
        <v>208</v>
      </c>
      <c r="J97" s="26">
        <v>20390</v>
      </c>
      <c r="K97" s="13" t="s">
        <v>47</v>
      </c>
      <c r="L97" s="13" t="s">
        <v>58</v>
      </c>
      <c r="M97" s="53" t="str">
        <f t="shared" si="10"/>
        <v>VENCLOVA</v>
      </c>
      <c r="N97" s="53" t="str">
        <f t="shared" si="11"/>
        <v>TAURAGĖS BMK</v>
      </c>
    </row>
    <row r="98" spans="1:14" ht="15.75">
      <c r="A98" s="38">
        <v>42</v>
      </c>
      <c r="B98" s="23">
        <v>3</v>
      </c>
      <c r="C98" s="37" t="str">
        <f t="shared" si="6"/>
        <v>m</v>
      </c>
      <c r="D98" s="61" t="str">
        <f t="shared" si="7"/>
        <v>VIRŠILAITĖ, Gabija</v>
      </c>
      <c r="E98" s="47">
        <f t="shared" si="8"/>
        <v>35767</v>
      </c>
      <c r="F98" s="61" t="str">
        <f t="shared" si="9"/>
        <v>Gargždai SPORTO MOKYKLA</v>
      </c>
      <c r="G98" s="35" t="s">
        <v>32</v>
      </c>
      <c r="H98" s="13" t="s">
        <v>209</v>
      </c>
      <c r="I98" s="13" t="s">
        <v>210</v>
      </c>
      <c r="J98" s="26">
        <v>35767</v>
      </c>
      <c r="K98" s="13" t="s">
        <v>43</v>
      </c>
      <c r="L98" s="13" t="s">
        <v>44</v>
      </c>
      <c r="M98" s="53" t="str">
        <f t="shared" si="10"/>
        <v>VIRŠILAITĖ</v>
      </c>
      <c r="N98" s="53" t="str">
        <f t="shared" si="11"/>
        <v>SPORTO MOKYKLA</v>
      </c>
    </row>
    <row r="99" spans="1:14" ht="15.75">
      <c r="A99" s="38">
        <v>103</v>
      </c>
      <c r="B99" s="23">
        <v>195</v>
      </c>
      <c r="C99" s="37" t="str">
        <f t="shared" si="6"/>
        <v>v</v>
      </c>
      <c r="D99" s="61" t="str">
        <f t="shared" si="7"/>
        <v>VITKUS, Lukas</v>
      </c>
      <c r="E99" s="47">
        <f t="shared" si="8"/>
        <v>37845</v>
      </c>
      <c r="F99" s="61" t="str">
        <f t="shared" si="9"/>
        <v>Gargždai RITMAS</v>
      </c>
      <c r="G99" s="35" t="s">
        <v>22</v>
      </c>
      <c r="H99" s="13" t="s">
        <v>135</v>
      </c>
      <c r="I99" s="13" t="s">
        <v>211</v>
      </c>
      <c r="J99" s="26">
        <v>37845</v>
      </c>
      <c r="K99" s="13" t="s">
        <v>43</v>
      </c>
      <c r="L99" s="13" t="s">
        <v>51</v>
      </c>
      <c r="M99" s="53" t="str">
        <f t="shared" si="10"/>
        <v>VITKUS</v>
      </c>
      <c r="N99" s="53" t="str">
        <f t="shared" si="11"/>
        <v>RITMAS</v>
      </c>
    </row>
    <row r="100" spans="1:14" ht="15.75">
      <c r="A100" s="38">
        <v>18</v>
      </c>
      <c r="B100" s="23">
        <v>173</v>
      </c>
      <c r="C100" s="37" t="str">
        <f t="shared" si="6"/>
        <v>v</v>
      </c>
      <c r="D100" s="61" t="str">
        <f t="shared" si="7"/>
        <v>ZABULIONIS, Rimantas</v>
      </c>
      <c r="E100" s="47">
        <f t="shared" si="8"/>
        <v>20163</v>
      </c>
      <c r="F100" s="61" t="str">
        <f t="shared" si="9"/>
        <v>Klaipėda </v>
      </c>
      <c r="G100" s="35" t="s">
        <v>22</v>
      </c>
      <c r="H100" s="13" t="s">
        <v>212</v>
      </c>
      <c r="I100" s="13" t="s">
        <v>213</v>
      </c>
      <c r="J100" s="26">
        <v>20163</v>
      </c>
      <c r="K100" s="13" t="s">
        <v>25</v>
      </c>
      <c r="L100" s="13"/>
      <c r="M100" s="53" t="str">
        <f t="shared" si="10"/>
        <v>ZABULIONIS</v>
      </c>
      <c r="N100" s="53">
        <f t="shared" si="11"/>
      </c>
    </row>
    <row r="101" spans="1:14" ht="15.75">
      <c r="A101" s="38">
        <v>72</v>
      </c>
      <c r="B101" s="23"/>
      <c r="C101" s="37" t="str">
        <f t="shared" si="6"/>
        <v> </v>
      </c>
      <c r="D101" s="61" t="str">
        <f t="shared" si="7"/>
        <v> </v>
      </c>
      <c r="E101" s="47" t="str">
        <f t="shared" si="8"/>
        <v> </v>
      </c>
      <c r="F101" s="61" t="str">
        <f t="shared" si="9"/>
        <v>Gargždai SPORTO MOKYKLA</v>
      </c>
      <c r="G101" s="35" t="s">
        <v>22</v>
      </c>
      <c r="H101" s="13" t="s">
        <v>214</v>
      </c>
      <c r="I101" s="13" t="s">
        <v>215</v>
      </c>
      <c r="J101" s="26">
        <v>36994</v>
      </c>
      <c r="K101" s="13" t="s">
        <v>43</v>
      </c>
      <c r="L101" s="13" t="s">
        <v>44</v>
      </c>
      <c r="M101" s="53" t="str">
        <f t="shared" si="10"/>
        <v>ZARUDNEVAS</v>
      </c>
      <c r="N101" s="53" t="str">
        <f t="shared" si="11"/>
        <v>SPORTO MOKYKLA</v>
      </c>
    </row>
    <row r="102" spans="1:14" ht="15.75">
      <c r="A102" s="38">
        <v>54</v>
      </c>
      <c r="B102" s="23"/>
      <c r="C102" s="37" t="str">
        <f t="shared" si="6"/>
        <v> </v>
      </c>
      <c r="D102" s="61" t="str">
        <f t="shared" si="7"/>
        <v> </v>
      </c>
      <c r="E102" s="47" t="str">
        <f t="shared" si="8"/>
        <v> </v>
      </c>
      <c r="F102" s="61" t="str">
        <f t="shared" si="9"/>
        <v>Klaipėda </v>
      </c>
      <c r="G102" s="35" t="s">
        <v>22</v>
      </c>
      <c r="H102" s="13" t="s">
        <v>61</v>
      </c>
      <c r="I102" s="13" t="s">
        <v>216</v>
      </c>
      <c r="J102" s="26">
        <v>33005</v>
      </c>
      <c r="K102" s="13" t="s">
        <v>25</v>
      </c>
      <c r="L102" s="13"/>
      <c r="M102" s="53" t="str">
        <f t="shared" si="10"/>
        <v>ŽEMGULIS</v>
      </c>
      <c r="N102" s="53">
        <f t="shared" si="11"/>
      </c>
    </row>
    <row r="103" spans="1:14" ht="15.75">
      <c r="A103" s="38">
        <v>39</v>
      </c>
      <c r="B103" s="23">
        <v>57</v>
      </c>
      <c r="C103" s="37" t="str">
        <f t="shared" si="6"/>
        <v>v</v>
      </c>
      <c r="D103" s="61" t="str">
        <f t="shared" si="7"/>
        <v>ŽILYS, Tomas</v>
      </c>
      <c r="E103" s="47">
        <f t="shared" si="8"/>
        <v>33977</v>
      </c>
      <c r="F103" s="61" t="str">
        <f t="shared" si="9"/>
        <v>Palanga </v>
      </c>
      <c r="G103" s="35" t="s">
        <v>22</v>
      </c>
      <c r="H103" s="13" t="s">
        <v>178</v>
      </c>
      <c r="I103" s="13" t="s">
        <v>217</v>
      </c>
      <c r="J103" s="26">
        <v>33977</v>
      </c>
      <c r="K103" s="13" t="s">
        <v>31</v>
      </c>
      <c r="L103" s="13"/>
      <c r="M103" s="53" t="str">
        <f t="shared" si="10"/>
        <v>ŽILYS</v>
      </c>
      <c r="N103" s="53">
        <f t="shared" si="11"/>
      </c>
    </row>
    <row r="104" spans="1:14" ht="15.75">
      <c r="A104" s="38">
        <v>58</v>
      </c>
      <c r="B104" s="23">
        <v>82</v>
      </c>
      <c r="C104" s="37" t="str">
        <f t="shared" si="6"/>
        <v>v</v>
      </c>
      <c r="D104" s="61" t="str">
        <f t="shared" si="7"/>
        <v>ŽILYS, Alfonsas</v>
      </c>
      <c r="E104" s="47">
        <f t="shared" si="8"/>
        <v>35304</v>
      </c>
      <c r="F104" s="61" t="str">
        <f t="shared" si="9"/>
        <v>Palanga </v>
      </c>
      <c r="G104" s="35" t="s">
        <v>22</v>
      </c>
      <c r="H104" s="13" t="s">
        <v>218</v>
      </c>
      <c r="I104" s="13" t="s">
        <v>217</v>
      </c>
      <c r="J104" s="26">
        <v>35304</v>
      </c>
      <c r="K104" s="13" t="s">
        <v>31</v>
      </c>
      <c r="L104" s="13"/>
      <c r="M104" s="53" t="str">
        <f t="shared" si="10"/>
        <v>ŽILYS</v>
      </c>
      <c r="N104" s="53">
        <f t="shared" si="11"/>
      </c>
    </row>
    <row r="105" spans="1:14" ht="15.75">
      <c r="A105" s="38">
        <v>8</v>
      </c>
      <c r="B105" s="23">
        <v>51</v>
      </c>
      <c r="C105" s="37" t="str">
        <f t="shared" si="6"/>
        <v>v</v>
      </c>
      <c r="D105" s="61" t="str">
        <f t="shared" si="7"/>
        <v>ZUBĖ, Ąžuolas</v>
      </c>
      <c r="E105" s="47">
        <f t="shared" si="8"/>
        <v>35927</v>
      </c>
      <c r="F105" s="61" t="str">
        <f t="shared" si="9"/>
        <v>Palanga </v>
      </c>
      <c r="G105" s="35" t="s">
        <v>22</v>
      </c>
      <c r="H105" s="13" t="s">
        <v>219</v>
      </c>
      <c r="I105" s="13" t="s">
        <v>220</v>
      </c>
      <c r="J105" s="26">
        <v>35927</v>
      </c>
      <c r="K105" s="13" t="s">
        <v>31</v>
      </c>
      <c r="L105" s="13"/>
      <c r="M105" s="53" t="str">
        <f t="shared" si="10"/>
        <v>ZUBĖ</v>
      </c>
      <c r="N105" s="53">
        <f t="shared" si="11"/>
      </c>
    </row>
    <row r="106" spans="1:14" ht="15.75">
      <c r="A106" s="38">
        <v>105</v>
      </c>
      <c r="B106" s="23">
        <v>92</v>
      </c>
      <c r="C106" s="37" t="str">
        <f t="shared" si="6"/>
        <v>v</v>
      </c>
      <c r="D106" s="61" t="str">
        <f t="shared" si="7"/>
        <v>DAUKANTAS, Dominykas</v>
      </c>
      <c r="E106" s="47">
        <f t="shared" si="8"/>
        <v>37377</v>
      </c>
      <c r="F106" s="61" t="str">
        <f t="shared" si="9"/>
        <v>Kartena </v>
      </c>
      <c r="G106" s="35" t="s">
        <v>22</v>
      </c>
      <c r="H106" s="13" t="s">
        <v>221</v>
      </c>
      <c r="I106" s="13" t="s">
        <v>222</v>
      </c>
      <c r="J106" s="26">
        <v>37377</v>
      </c>
      <c r="K106" s="13" t="s">
        <v>223</v>
      </c>
      <c r="L106" s="13"/>
      <c r="M106" s="53" t="str">
        <f t="shared" si="10"/>
        <v>DAUKANTAS</v>
      </c>
      <c r="N106" s="53">
        <f t="shared" si="11"/>
      </c>
    </row>
    <row r="107" spans="1:14" ht="15.75">
      <c r="A107" s="38">
        <v>106</v>
      </c>
      <c r="B107" s="23">
        <v>91</v>
      </c>
      <c r="C107" s="37" t="str">
        <f t="shared" si="6"/>
        <v>v</v>
      </c>
      <c r="D107" s="61" t="str">
        <f t="shared" si="7"/>
        <v>SKINULIS, Aurimas</v>
      </c>
      <c r="E107" s="47">
        <f t="shared" si="8"/>
        <v>30114</v>
      </c>
      <c r="F107" s="61" t="str">
        <f t="shared" si="9"/>
        <v>Kėdainiai KAUNO MARATONO KLUBAS</v>
      </c>
      <c r="G107" s="35" t="s">
        <v>22</v>
      </c>
      <c r="H107" s="13" t="s">
        <v>159</v>
      </c>
      <c r="I107" s="13" t="s">
        <v>224</v>
      </c>
      <c r="J107" s="26">
        <v>30114</v>
      </c>
      <c r="K107" s="13" t="s">
        <v>225</v>
      </c>
      <c r="L107" s="13" t="s">
        <v>226</v>
      </c>
      <c r="M107" s="53" t="str">
        <f t="shared" si="10"/>
        <v>SKINULIS</v>
      </c>
      <c r="N107" s="53" t="str">
        <f t="shared" si="11"/>
        <v>KAUNO MARATONO KLUBAS</v>
      </c>
    </row>
    <row r="108" spans="1:14" ht="15.75">
      <c r="A108" s="38">
        <v>107</v>
      </c>
      <c r="B108" s="23">
        <v>68</v>
      </c>
      <c r="C108" s="37" t="str">
        <f t="shared" si="6"/>
        <v>m</v>
      </c>
      <c r="D108" s="61" t="str">
        <f t="shared" si="7"/>
        <v>ŽYMANTAITĖ, Evelina</v>
      </c>
      <c r="E108" s="47">
        <f t="shared" si="8"/>
        <v>36517</v>
      </c>
      <c r="F108" s="61" t="str">
        <f t="shared" si="9"/>
        <v>Palanga </v>
      </c>
      <c r="G108" s="35" t="s">
        <v>32</v>
      </c>
      <c r="H108" s="13" t="s">
        <v>49</v>
      </c>
      <c r="I108" s="13" t="s">
        <v>227</v>
      </c>
      <c r="J108" s="26">
        <v>36517</v>
      </c>
      <c r="K108" s="13" t="s">
        <v>31</v>
      </c>
      <c r="L108" s="13"/>
      <c r="M108" s="53" t="str">
        <f t="shared" si="10"/>
        <v>ŽYMANTAITĖ</v>
      </c>
      <c r="N108" s="53">
        <f t="shared" si="11"/>
      </c>
    </row>
    <row r="109" spans="1:14" ht="15.75">
      <c r="A109" s="38">
        <v>108</v>
      </c>
      <c r="B109" s="23">
        <v>60</v>
      </c>
      <c r="C109" s="37" t="str">
        <f t="shared" si="6"/>
        <v>v</v>
      </c>
      <c r="D109" s="61" t="str">
        <f t="shared" si="7"/>
        <v>PILIBAVIČIUS, Kasparas</v>
      </c>
      <c r="E109" s="47">
        <f t="shared" si="8"/>
        <v>37438</v>
      </c>
      <c r="F109" s="61" t="str">
        <f t="shared" si="9"/>
        <v>Klaipėda </v>
      </c>
      <c r="G109" s="35" t="s">
        <v>22</v>
      </c>
      <c r="H109" s="13" t="s">
        <v>228</v>
      </c>
      <c r="I109" s="13" t="s">
        <v>229</v>
      </c>
      <c r="J109" s="26">
        <v>37438</v>
      </c>
      <c r="K109" s="13" t="s">
        <v>25</v>
      </c>
      <c r="L109" s="13"/>
      <c r="M109" s="53" t="str">
        <f t="shared" si="10"/>
        <v>PILIBAVIČIUS</v>
      </c>
      <c r="N109" s="53">
        <f t="shared" si="11"/>
      </c>
    </row>
    <row r="110" spans="1:14" ht="15.75">
      <c r="A110" s="38">
        <v>109</v>
      </c>
      <c r="B110" s="23">
        <v>41</v>
      </c>
      <c r="C110" s="37" t="str">
        <f t="shared" si="6"/>
        <v>m</v>
      </c>
      <c r="D110" s="61" t="str">
        <f t="shared" si="7"/>
        <v>VISKONTIENĖ, Birutė</v>
      </c>
      <c r="E110" s="47">
        <f t="shared" si="8"/>
        <v>27254</v>
      </c>
      <c r="F110" s="61" t="str">
        <f t="shared" si="9"/>
        <v>Kretinga </v>
      </c>
      <c r="G110" s="35" t="s">
        <v>32</v>
      </c>
      <c r="H110" s="13" t="s">
        <v>230</v>
      </c>
      <c r="I110" s="13" t="s">
        <v>231</v>
      </c>
      <c r="J110" s="26">
        <v>27254</v>
      </c>
      <c r="K110" s="13" t="s">
        <v>40</v>
      </c>
      <c r="L110" s="13"/>
      <c r="M110" s="53" t="str">
        <f t="shared" si="10"/>
        <v>VISKONTIENĖ</v>
      </c>
      <c r="N110" s="53">
        <f t="shared" si="11"/>
      </c>
    </row>
    <row r="111" spans="1:14" ht="15.75">
      <c r="A111" s="38">
        <v>110</v>
      </c>
      <c r="B111" s="23">
        <v>49</v>
      </c>
      <c r="C111" s="37" t="str">
        <f t="shared" si="6"/>
        <v>v</v>
      </c>
      <c r="D111" s="61" t="str">
        <f t="shared" si="7"/>
        <v>BIČKUS, Juozas</v>
      </c>
      <c r="E111" s="47">
        <f t="shared" si="8"/>
        <v>31466</v>
      </c>
      <c r="F111" s="61" t="str">
        <f t="shared" si="9"/>
        <v>Klaipėda </v>
      </c>
      <c r="G111" s="35" t="s">
        <v>22</v>
      </c>
      <c r="H111" s="13" t="s">
        <v>232</v>
      </c>
      <c r="I111" s="13" t="s">
        <v>233</v>
      </c>
      <c r="J111" s="26">
        <v>31466</v>
      </c>
      <c r="K111" s="13" t="s">
        <v>25</v>
      </c>
      <c r="L111" s="13"/>
      <c r="M111" s="53" t="str">
        <f t="shared" si="10"/>
        <v>BIČKUS</v>
      </c>
      <c r="N111" s="53">
        <f t="shared" si="11"/>
      </c>
    </row>
    <row r="112" spans="1:14" ht="15.75">
      <c r="A112" s="38">
        <v>111</v>
      </c>
      <c r="B112" s="23">
        <v>122</v>
      </c>
      <c r="C112" s="37" t="str">
        <f t="shared" si="6"/>
        <v>v</v>
      </c>
      <c r="D112" s="61" t="str">
        <f t="shared" si="7"/>
        <v>PAZDRAZDIS, Petras</v>
      </c>
      <c r="E112" s="47">
        <f t="shared" si="8"/>
        <v>23754</v>
      </c>
      <c r="F112" s="61" t="str">
        <f t="shared" si="9"/>
        <v>Kretinga ŠEIMA</v>
      </c>
      <c r="G112" s="35" t="s">
        <v>22</v>
      </c>
      <c r="H112" s="13" t="s">
        <v>234</v>
      </c>
      <c r="I112" s="13" t="s">
        <v>160</v>
      </c>
      <c r="J112" s="26">
        <v>23754</v>
      </c>
      <c r="K112" s="13" t="s">
        <v>40</v>
      </c>
      <c r="L112" s="13" t="s">
        <v>57</v>
      </c>
      <c r="M112" s="53" t="str">
        <f t="shared" si="10"/>
        <v>PAZDRAZDIS</v>
      </c>
      <c r="N112" s="53" t="str">
        <f t="shared" si="11"/>
        <v>ŠEIMA</v>
      </c>
    </row>
    <row r="113" spans="1:14" ht="15.75">
      <c r="A113" s="38">
        <v>112</v>
      </c>
      <c r="B113" s="23">
        <v>187</v>
      </c>
      <c r="C113" s="37" t="str">
        <f t="shared" si="6"/>
        <v>m</v>
      </c>
      <c r="D113" s="61" t="str">
        <f t="shared" si="7"/>
        <v>PAZDRAZDIENĖ, Nijolė</v>
      </c>
      <c r="E113" s="47">
        <f t="shared" si="8"/>
        <v>25232</v>
      </c>
      <c r="F113" s="61" t="str">
        <f t="shared" si="9"/>
        <v>Kretinga ŠEIMA</v>
      </c>
      <c r="G113" s="35" t="s">
        <v>32</v>
      </c>
      <c r="H113" s="13" t="s">
        <v>235</v>
      </c>
      <c r="I113" s="13" t="s">
        <v>236</v>
      </c>
      <c r="J113" s="26">
        <v>25232</v>
      </c>
      <c r="K113" s="13" t="s">
        <v>40</v>
      </c>
      <c r="L113" s="13" t="s">
        <v>57</v>
      </c>
      <c r="M113" s="53" t="str">
        <f t="shared" si="10"/>
        <v>PAZDRAZDIENĖ</v>
      </c>
      <c r="N113" s="53" t="str">
        <f t="shared" si="11"/>
        <v>ŠEIMA</v>
      </c>
    </row>
    <row r="114" spans="1:14" ht="15.75">
      <c r="A114" s="38">
        <v>113</v>
      </c>
      <c r="B114" s="23">
        <v>184</v>
      </c>
      <c r="C114" s="37" t="str">
        <f t="shared" si="6"/>
        <v>m</v>
      </c>
      <c r="D114" s="61" t="str">
        <f t="shared" si="7"/>
        <v>KUBILIŪTĖ, Melita</v>
      </c>
      <c r="E114" s="47">
        <f t="shared" si="8"/>
        <v>40487</v>
      </c>
      <c r="F114" s="61" t="str">
        <f t="shared" si="9"/>
        <v>Kretinga ŠEIMA</v>
      </c>
      <c r="G114" s="35" t="s">
        <v>32</v>
      </c>
      <c r="H114" s="13" t="s">
        <v>237</v>
      </c>
      <c r="I114" s="13" t="s">
        <v>238</v>
      </c>
      <c r="J114" s="26">
        <v>40487</v>
      </c>
      <c r="K114" s="13" t="s">
        <v>40</v>
      </c>
      <c r="L114" s="13" t="s">
        <v>57</v>
      </c>
      <c r="M114" s="53" t="str">
        <f t="shared" si="10"/>
        <v>KUBILIŪTĖ</v>
      </c>
      <c r="N114" s="53" t="str">
        <f t="shared" si="11"/>
        <v>ŠEIMA</v>
      </c>
    </row>
    <row r="115" spans="1:14" ht="15.75">
      <c r="A115" s="38">
        <v>114</v>
      </c>
      <c r="B115" s="23">
        <v>174</v>
      </c>
      <c r="C115" s="37" t="str">
        <f t="shared" si="6"/>
        <v>v</v>
      </c>
      <c r="D115" s="61" t="str">
        <f t="shared" si="7"/>
        <v>JARULIS, Lukas</v>
      </c>
      <c r="E115" s="47">
        <f t="shared" si="8"/>
        <v>38115</v>
      </c>
      <c r="F115" s="61" t="str">
        <f t="shared" si="9"/>
        <v>Palanga </v>
      </c>
      <c r="G115" s="35" t="s">
        <v>22</v>
      </c>
      <c r="H115" s="13" t="s">
        <v>135</v>
      </c>
      <c r="I115" s="13" t="s">
        <v>93</v>
      </c>
      <c r="J115" s="26">
        <v>38115</v>
      </c>
      <c r="K115" s="13" t="s">
        <v>31</v>
      </c>
      <c r="L115" s="13"/>
      <c r="M115" s="53" t="str">
        <f t="shared" si="10"/>
        <v>JARULIS</v>
      </c>
      <c r="N115" s="53">
        <f t="shared" si="11"/>
      </c>
    </row>
    <row r="116" spans="1:14" ht="15.75">
      <c r="A116" s="38">
        <v>115</v>
      </c>
      <c r="B116" s="23"/>
      <c r="C116" s="37" t="str">
        <f t="shared" si="6"/>
        <v> </v>
      </c>
      <c r="D116" s="61" t="str">
        <f t="shared" si="7"/>
        <v> </v>
      </c>
      <c r="E116" s="47" t="str">
        <f t="shared" si="8"/>
        <v> </v>
      </c>
      <c r="F116" s="61" t="str">
        <f t="shared" si="9"/>
        <v> </v>
      </c>
      <c r="G116" s="35"/>
      <c r="H116" s="13"/>
      <c r="I116" s="13"/>
      <c r="J116" s="26"/>
      <c r="K116" s="13"/>
      <c r="L116" s="13"/>
      <c r="M116" s="53">
        <f t="shared" si="10"/>
      </c>
      <c r="N116" s="53">
        <f t="shared" si="11"/>
      </c>
    </row>
    <row r="117" spans="1:14" ht="15.75">
      <c r="A117" s="38">
        <v>116</v>
      </c>
      <c r="B117" s="23"/>
      <c r="C117" s="37" t="str">
        <f t="shared" si="6"/>
        <v> </v>
      </c>
      <c r="D117" s="61" t="str">
        <f t="shared" si="7"/>
        <v> </v>
      </c>
      <c r="E117" s="47" t="str">
        <f t="shared" si="8"/>
        <v> </v>
      </c>
      <c r="F117" s="61" t="str">
        <f t="shared" si="9"/>
        <v> </v>
      </c>
      <c r="G117" s="35"/>
      <c r="H117" s="13"/>
      <c r="I117" s="13"/>
      <c r="J117" s="26"/>
      <c r="K117" s="13"/>
      <c r="L117" s="13"/>
      <c r="M117" s="53">
        <f t="shared" si="10"/>
      </c>
      <c r="N117" s="53">
        <f t="shared" si="11"/>
      </c>
    </row>
    <row r="118" spans="1:14" ht="15.75">
      <c r="A118" s="38">
        <v>117</v>
      </c>
      <c r="B118" s="23"/>
      <c r="C118" s="37" t="str">
        <f t="shared" si="6"/>
        <v> </v>
      </c>
      <c r="D118" s="61" t="str">
        <f t="shared" si="7"/>
        <v> </v>
      </c>
      <c r="E118" s="47" t="str">
        <f t="shared" si="8"/>
        <v> </v>
      </c>
      <c r="F118" s="61" t="str">
        <f t="shared" si="9"/>
        <v> </v>
      </c>
      <c r="G118" s="35"/>
      <c r="H118" s="13"/>
      <c r="I118" s="13"/>
      <c r="J118" s="26"/>
      <c r="K118" s="13"/>
      <c r="L118" s="13"/>
      <c r="M118" s="53">
        <f t="shared" si="10"/>
      </c>
      <c r="N118" s="53">
        <f t="shared" si="11"/>
      </c>
    </row>
    <row r="119" spans="1:14" ht="15.75">
      <c r="A119" s="38">
        <v>118</v>
      </c>
      <c r="B119" s="23"/>
      <c r="C119" s="37" t="str">
        <f t="shared" si="6"/>
        <v> </v>
      </c>
      <c r="D119" s="61" t="str">
        <f t="shared" si="7"/>
        <v> </v>
      </c>
      <c r="E119" s="47" t="str">
        <f t="shared" si="8"/>
        <v> </v>
      </c>
      <c r="F119" s="61" t="str">
        <f t="shared" si="9"/>
        <v> </v>
      </c>
      <c r="G119" s="35"/>
      <c r="H119" s="13"/>
      <c r="I119" s="13"/>
      <c r="J119" s="26"/>
      <c r="K119" s="13"/>
      <c r="L119" s="13"/>
      <c r="M119" s="53">
        <f t="shared" si="10"/>
      </c>
      <c r="N119" s="53">
        <f t="shared" si="11"/>
      </c>
    </row>
    <row r="120" spans="1:14" ht="15.75">
      <c r="A120" s="38">
        <v>119</v>
      </c>
      <c r="B120" s="23"/>
      <c r="C120" s="37" t="str">
        <f t="shared" si="6"/>
        <v> </v>
      </c>
      <c r="D120" s="61" t="str">
        <f t="shared" si="7"/>
        <v> </v>
      </c>
      <c r="E120" s="47" t="str">
        <f t="shared" si="8"/>
        <v> </v>
      </c>
      <c r="F120" s="61" t="str">
        <f t="shared" si="9"/>
        <v> </v>
      </c>
      <c r="G120" s="35"/>
      <c r="H120" s="13"/>
      <c r="I120" s="13"/>
      <c r="J120" s="26"/>
      <c r="K120" s="13"/>
      <c r="L120" s="13"/>
      <c r="M120" s="53">
        <f t="shared" si="10"/>
      </c>
      <c r="N120" s="53">
        <f t="shared" si="11"/>
      </c>
    </row>
    <row r="121" spans="1:14" ht="15.75">
      <c r="A121" s="38">
        <v>120</v>
      </c>
      <c r="B121" s="23"/>
      <c r="C121" s="37" t="str">
        <f t="shared" si="6"/>
        <v> </v>
      </c>
      <c r="D121" s="61" t="str">
        <f t="shared" si="7"/>
        <v> </v>
      </c>
      <c r="E121" s="47" t="str">
        <f t="shared" si="8"/>
        <v> </v>
      </c>
      <c r="F121" s="61" t="str">
        <f t="shared" si="9"/>
        <v> </v>
      </c>
      <c r="G121" s="35"/>
      <c r="H121" s="13"/>
      <c r="I121" s="13"/>
      <c r="J121" s="26"/>
      <c r="K121" s="13"/>
      <c r="L121" s="13"/>
      <c r="M121" s="53">
        <f t="shared" si="10"/>
      </c>
      <c r="N121" s="53">
        <f t="shared" si="11"/>
      </c>
    </row>
    <row r="122" spans="1:14" ht="15.75">
      <c r="A122" s="38">
        <v>121</v>
      </c>
      <c r="B122" s="23"/>
      <c r="C122" s="37" t="str">
        <f t="shared" si="6"/>
        <v> </v>
      </c>
      <c r="D122" s="61" t="str">
        <f t="shared" si="7"/>
        <v> </v>
      </c>
      <c r="E122" s="47" t="str">
        <f t="shared" si="8"/>
        <v> </v>
      </c>
      <c r="F122" s="61" t="str">
        <f t="shared" si="9"/>
        <v> </v>
      </c>
      <c r="G122" s="35"/>
      <c r="H122" s="13"/>
      <c r="I122" s="13"/>
      <c r="J122" s="26"/>
      <c r="K122" s="13"/>
      <c r="L122" s="13"/>
      <c r="M122" s="53">
        <f t="shared" si="10"/>
      </c>
      <c r="N122" s="53">
        <f t="shared" si="11"/>
      </c>
    </row>
    <row r="123" spans="1:14" ht="15.75">
      <c r="A123" s="38">
        <v>122</v>
      </c>
      <c r="B123" s="23"/>
      <c r="C123" s="37" t="str">
        <f t="shared" si="6"/>
        <v> </v>
      </c>
      <c r="D123" s="61" t="str">
        <f t="shared" si="7"/>
        <v> </v>
      </c>
      <c r="E123" s="47" t="str">
        <f t="shared" si="8"/>
        <v> </v>
      </c>
      <c r="F123" s="61" t="str">
        <f t="shared" si="9"/>
        <v> </v>
      </c>
      <c r="G123" s="35"/>
      <c r="H123" s="13"/>
      <c r="I123" s="13"/>
      <c r="J123" s="26"/>
      <c r="K123" s="13"/>
      <c r="L123" s="13"/>
      <c r="M123" s="53">
        <f t="shared" si="10"/>
      </c>
      <c r="N123" s="53">
        <f t="shared" si="11"/>
      </c>
    </row>
    <row r="124" spans="1:14" ht="15.75">
      <c r="A124" s="38">
        <v>123</v>
      </c>
      <c r="B124" s="23"/>
      <c r="C124" s="37" t="str">
        <f t="shared" si="6"/>
        <v> </v>
      </c>
      <c r="D124" s="61" t="str">
        <f t="shared" si="7"/>
        <v> </v>
      </c>
      <c r="E124" s="47" t="str">
        <f t="shared" si="8"/>
        <v> </v>
      </c>
      <c r="F124" s="61" t="str">
        <f t="shared" si="9"/>
        <v> </v>
      </c>
      <c r="G124" s="35"/>
      <c r="H124" s="13"/>
      <c r="I124" s="13"/>
      <c r="J124" s="26"/>
      <c r="K124" s="13"/>
      <c r="L124" s="13"/>
      <c r="M124" s="53">
        <f t="shared" si="10"/>
      </c>
      <c r="N124" s="53">
        <f t="shared" si="11"/>
      </c>
    </row>
    <row r="125" spans="1:14" ht="15.75">
      <c r="A125" s="38">
        <v>124</v>
      </c>
      <c r="B125" s="23"/>
      <c r="C125" s="37" t="str">
        <f t="shared" si="6"/>
        <v> </v>
      </c>
      <c r="D125" s="61" t="str">
        <f t="shared" si="7"/>
        <v> </v>
      </c>
      <c r="E125" s="47" t="str">
        <f t="shared" si="8"/>
        <v> </v>
      </c>
      <c r="F125" s="61" t="str">
        <f t="shared" si="9"/>
        <v> </v>
      </c>
      <c r="G125" s="35"/>
      <c r="H125" s="13"/>
      <c r="I125" s="13"/>
      <c r="J125" s="26"/>
      <c r="K125" s="13"/>
      <c r="L125" s="13"/>
      <c r="M125" s="53">
        <f t="shared" si="10"/>
      </c>
      <c r="N125" s="53">
        <f t="shared" si="11"/>
      </c>
    </row>
    <row r="126" spans="1:14" ht="15.75">
      <c r="A126" s="38">
        <v>125</v>
      </c>
      <c r="B126" s="23"/>
      <c r="C126" s="37" t="str">
        <f t="shared" si="6"/>
        <v> </v>
      </c>
      <c r="D126" s="61" t="str">
        <f t="shared" si="7"/>
        <v> </v>
      </c>
      <c r="E126" s="47" t="str">
        <f t="shared" si="8"/>
        <v> </v>
      </c>
      <c r="F126" s="61" t="str">
        <f t="shared" si="9"/>
        <v> </v>
      </c>
      <c r="G126" s="35"/>
      <c r="H126" s="13"/>
      <c r="I126" s="13"/>
      <c r="J126" s="26"/>
      <c r="K126" s="13"/>
      <c r="L126" s="13"/>
      <c r="M126" s="53">
        <f t="shared" si="10"/>
      </c>
      <c r="N126" s="53">
        <f t="shared" si="11"/>
      </c>
    </row>
    <row r="127" spans="1:14" ht="15.75">
      <c r="A127" s="38">
        <v>126</v>
      </c>
      <c r="B127" s="23"/>
      <c r="C127" s="37" t="str">
        <f t="shared" si="6"/>
        <v> </v>
      </c>
      <c r="D127" s="61" t="str">
        <f t="shared" si="7"/>
        <v> </v>
      </c>
      <c r="E127" s="47" t="str">
        <f t="shared" si="8"/>
        <v> </v>
      </c>
      <c r="F127" s="61" t="str">
        <f t="shared" si="9"/>
        <v> </v>
      </c>
      <c r="G127" s="35"/>
      <c r="H127" s="13"/>
      <c r="I127" s="13"/>
      <c r="J127" s="26"/>
      <c r="K127" s="13"/>
      <c r="L127" s="13"/>
      <c r="M127" s="53">
        <f t="shared" si="10"/>
      </c>
      <c r="N127" s="53">
        <f t="shared" si="11"/>
      </c>
    </row>
    <row r="128" spans="1:14" ht="15.75">
      <c r="A128" s="38">
        <v>127</v>
      </c>
      <c r="B128" s="23"/>
      <c r="C128" s="37" t="str">
        <f t="shared" si="6"/>
        <v> </v>
      </c>
      <c r="D128" s="61" t="str">
        <f t="shared" si="7"/>
        <v> </v>
      </c>
      <c r="E128" s="47" t="str">
        <f t="shared" si="8"/>
        <v> </v>
      </c>
      <c r="F128" s="61" t="str">
        <f t="shared" si="9"/>
        <v> </v>
      </c>
      <c r="G128" s="35"/>
      <c r="H128" s="13"/>
      <c r="I128" s="13"/>
      <c r="J128" s="26"/>
      <c r="K128" s="13"/>
      <c r="L128" s="13"/>
      <c r="M128" s="53">
        <f t="shared" si="10"/>
      </c>
      <c r="N128" s="53">
        <f t="shared" si="11"/>
      </c>
    </row>
    <row r="129" spans="1:14" ht="15.75">
      <c r="A129" s="38">
        <v>128</v>
      </c>
      <c r="B129" s="23"/>
      <c r="C129" s="37" t="str">
        <f t="shared" si="6"/>
        <v> </v>
      </c>
      <c r="D129" s="61" t="str">
        <f t="shared" si="7"/>
        <v> </v>
      </c>
      <c r="E129" s="47" t="str">
        <f t="shared" si="8"/>
        <v> </v>
      </c>
      <c r="F129" s="61" t="str">
        <f t="shared" si="9"/>
        <v> </v>
      </c>
      <c r="G129" s="35"/>
      <c r="H129" s="13"/>
      <c r="I129" s="13"/>
      <c r="J129" s="26"/>
      <c r="K129" s="13"/>
      <c r="L129" s="13"/>
      <c r="M129" s="53">
        <f t="shared" si="10"/>
      </c>
      <c r="N129" s="53">
        <f t="shared" si="11"/>
      </c>
    </row>
    <row r="130" spans="1:14" ht="12.75">
      <c r="A130" s="38">
        <v>129</v>
      </c>
      <c r="B130" s="23"/>
      <c r="C130" s="37" t="str">
        <f aca="true" t="shared" si="12" ref="C130:C193">IF(ISBLANK(B130)," ",G130)</f>
        <v> </v>
      </c>
      <c r="D130" s="61" t="str">
        <f aca="true" t="shared" si="13" ref="D130:D193">IF(ISBLANK(B130)," ",CONCATENATE(M130,", ",H130))</f>
        <v> </v>
      </c>
      <c r="E130" s="47" t="str">
        <f aca="true" t="shared" si="14" ref="E130:E193">IF(ISBLANK(B130)," ",J130)</f>
        <v> </v>
      </c>
      <c r="F130" s="61" t="str">
        <f aca="true" t="shared" si="15" ref="F130:F193">IF(ISBLANK(I130)," ",CONCATENATE(K130," ",N130))</f>
        <v> </v>
      </c>
      <c r="G130" s="23"/>
      <c r="H130" s="48"/>
      <c r="I130" s="53"/>
      <c r="J130" s="47"/>
      <c r="K130" s="53"/>
      <c r="L130" s="56"/>
      <c r="M130" s="53">
        <f aca="true" t="shared" si="16" ref="M130:M193">UPPER(I130)</f>
      </c>
      <c r="N130" s="53">
        <f aca="true" t="shared" si="17" ref="N130:N193">UPPER(L130)</f>
      </c>
    </row>
    <row r="131" spans="1:14" ht="12.75">
      <c r="A131" s="38">
        <v>130</v>
      </c>
      <c r="B131" s="23"/>
      <c r="C131" s="37" t="str">
        <f t="shared" si="12"/>
        <v> </v>
      </c>
      <c r="D131" s="61" t="str">
        <f t="shared" si="13"/>
        <v> </v>
      </c>
      <c r="E131" s="47" t="str">
        <f t="shared" si="14"/>
        <v> </v>
      </c>
      <c r="F131" s="61" t="str">
        <f t="shared" si="15"/>
        <v> </v>
      </c>
      <c r="G131" s="23"/>
      <c r="H131" s="48"/>
      <c r="I131" s="53"/>
      <c r="J131" s="47"/>
      <c r="K131" s="53"/>
      <c r="L131" s="56"/>
      <c r="M131" s="53">
        <f t="shared" si="16"/>
      </c>
      <c r="N131" s="53">
        <f t="shared" si="17"/>
      </c>
    </row>
    <row r="132" spans="1:14" ht="12.75">
      <c r="A132" s="38">
        <v>131</v>
      </c>
      <c r="B132" s="23"/>
      <c r="C132" s="37" t="str">
        <f t="shared" si="12"/>
        <v> </v>
      </c>
      <c r="D132" s="61" t="str">
        <f t="shared" si="13"/>
        <v> </v>
      </c>
      <c r="E132" s="47" t="str">
        <f t="shared" si="14"/>
        <v> </v>
      </c>
      <c r="F132" s="61" t="str">
        <f t="shared" si="15"/>
        <v> </v>
      </c>
      <c r="G132" s="23"/>
      <c r="H132" s="48"/>
      <c r="I132" s="53"/>
      <c r="J132" s="47"/>
      <c r="K132" s="53"/>
      <c r="L132" s="56"/>
      <c r="M132" s="53">
        <f t="shared" si="16"/>
      </c>
      <c r="N132" s="53">
        <f t="shared" si="17"/>
      </c>
    </row>
    <row r="133" spans="1:14" ht="12.75">
      <c r="A133" s="38">
        <v>132</v>
      </c>
      <c r="B133" s="23"/>
      <c r="C133" s="37" t="str">
        <f t="shared" si="12"/>
        <v> </v>
      </c>
      <c r="D133" s="61" t="str">
        <f t="shared" si="13"/>
        <v> </v>
      </c>
      <c r="E133" s="47" t="str">
        <f t="shared" si="14"/>
        <v> </v>
      </c>
      <c r="F133" s="61" t="str">
        <f t="shared" si="15"/>
        <v> </v>
      </c>
      <c r="G133" s="23"/>
      <c r="H133" s="48"/>
      <c r="I133" s="53"/>
      <c r="J133" s="47"/>
      <c r="K133" s="53"/>
      <c r="L133" s="61"/>
      <c r="M133" s="53">
        <f t="shared" si="16"/>
      </c>
      <c r="N133" s="53">
        <f t="shared" si="17"/>
      </c>
    </row>
    <row r="134" spans="1:14" ht="12.75">
      <c r="A134" s="38">
        <v>133</v>
      </c>
      <c r="B134" s="23"/>
      <c r="C134" s="37" t="str">
        <f t="shared" si="12"/>
        <v> </v>
      </c>
      <c r="D134" s="61" t="str">
        <f t="shared" si="13"/>
        <v> </v>
      </c>
      <c r="E134" s="47" t="str">
        <f t="shared" si="14"/>
        <v> </v>
      </c>
      <c r="F134" s="61" t="str">
        <f t="shared" si="15"/>
        <v> </v>
      </c>
      <c r="G134" s="23"/>
      <c r="H134" s="48"/>
      <c r="I134" s="53"/>
      <c r="J134" s="47"/>
      <c r="K134" s="53"/>
      <c r="L134" s="56"/>
      <c r="M134" s="53">
        <f t="shared" si="16"/>
      </c>
      <c r="N134" s="53">
        <f t="shared" si="17"/>
      </c>
    </row>
    <row r="135" spans="1:14" ht="12.75">
      <c r="A135" s="38">
        <v>134</v>
      </c>
      <c r="B135" s="23"/>
      <c r="C135" s="37" t="str">
        <f t="shared" si="12"/>
        <v> </v>
      </c>
      <c r="D135" s="61" t="str">
        <f t="shared" si="13"/>
        <v> </v>
      </c>
      <c r="E135" s="47" t="str">
        <f t="shared" si="14"/>
        <v> </v>
      </c>
      <c r="F135" s="61" t="str">
        <f t="shared" si="15"/>
        <v> </v>
      </c>
      <c r="G135" s="23"/>
      <c r="H135" s="48"/>
      <c r="I135" s="53"/>
      <c r="J135" s="47"/>
      <c r="K135" s="53"/>
      <c r="M135" s="53">
        <f t="shared" si="16"/>
      </c>
      <c r="N135" s="53">
        <f t="shared" si="17"/>
      </c>
    </row>
    <row r="136" spans="1:14" ht="12.75">
      <c r="A136" s="38">
        <v>135</v>
      </c>
      <c r="B136" s="23"/>
      <c r="C136" s="37" t="str">
        <f t="shared" si="12"/>
        <v> </v>
      </c>
      <c r="D136" s="61" t="str">
        <f t="shared" si="13"/>
        <v> </v>
      </c>
      <c r="E136" s="47" t="str">
        <f t="shared" si="14"/>
        <v> </v>
      </c>
      <c r="F136" s="61" t="str">
        <f t="shared" si="15"/>
        <v> </v>
      </c>
      <c r="G136" s="23"/>
      <c r="H136" s="48"/>
      <c r="I136" s="53"/>
      <c r="J136" s="47"/>
      <c r="K136" s="53"/>
      <c r="L136" s="56"/>
      <c r="M136" s="53">
        <f t="shared" si="16"/>
      </c>
      <c r="N136" s="53">
        <f t="shared" si="17"/>
      </c>
    </row>
    <row r="137" spans="1:14" ht="12.75">
      <c r="A137" s="38">
        <v>136</v>
      </c>
      <c r="B137" s="23"/>
      <c r="C137" s="37" t="str">
        <f t="shared" si="12"/>
        <v> </v>
      </c>
      <c r="D137" s="61" t="str">
        <f t="shared" si="13"/>
        <v> </v>
      </c>
      <c r="E137" s="47" t="str">
        <f t="shared" si="14"/>
        <v> </v>
      </c>
      <c r="F137" s="61" t="str">
        <f t="shared" si="15"/>
        <v> </v>
      </c>
      <c r="G137" s="23"/>
      <c r="H137" s="48"/>
      <c r="I137" s="53"/>
      <c r="J137" s="47"/>
      <c r="K137" s="53"/>
      <c r="L137" s="56"/>
      <c r="M137" s="53">
        <f t="shared" si="16"/>
      </c>
      <c r="N137" s="53">
        <f t="shared" si="17"/>
      </c>
    </row>
    <row r="138" spans="1:14" ht="12.75">
      <c r="A138" s="38">
        <v>137</v>
      </c>
      <c r="B138" s="23"/>
      <c r="C138" s="37" t="str">
        <f t="shared" si="12"/>
        <v> </v>
      </c>
      <c r="D138" s="61" t="str">
        <f t="shared" si="13"/>
        <v> </v>
      </c>
      <c r="E138" s="47" t="str">
        <f t="shared" si="14"/>
        <v> </v>
      </c>
      <c r="F138" s="61" t="str">
        <f t="shared" si="15"/>
        <v> </v>
      </c>
      <c r="G138" s="23"/>
      <c r="H138" s="48"/>
      <c r="I138" s="53"/>
      <c r="J138" s="47"/>
      <c r="K138" s="53"/>
      <c r="L138" s="56"/>
      <c r="M138" s="53">
        <f t="shared" si="16"/>
      </c>
      <c r="N138" s="53">
        <f t="shared" si="17"/>
      </c>
    </row>
    <row r="139" spans="1:14" ht="12.75">
      <c r="A139" s="38">
        <v>138</v>
      </c>
      <c r="B139" s="23"/>
      <c r="C139" s="37" t="str">
        <f t="shared" si="12"/>
        <v> </v>
      </c>
      <c r="D139" s="61" t="str">
        <f t="shared" si="13"/>
        <v> </v>
      </c>
      <c r="E139" s="47" t="str">
        <f t="shared" si="14"/>
        <v> </v>
      </c>
      <c r="F139" s="61" t="str">
        <f t="shared" si="15"/>
        <v> </v>
      </c>
      <c r="G139" s="23"/>
      <c r="H139" s="48"/>
      <c r="I139" s="53"/>
      <c r="J139" s="47"/>
      <c r="K139" s="53"/>
      <c r="L139" s="56"/>
      <c r="M139" s="53">
        <f t="shared" si="16"/>
      </c>
      <c r="N139" s="53">
        <f t="shared" si="17"/>
      </c>
    </row>
    <row r="140" spans="1:14" ht="12.75">
      <c r="A140" s="38">
        <v>139</v>
      </c>
      <c r="B140" s="23"/>
      <c r="C140" s="37" t="str">
        <f t="shared" si="12"/>
        <v> </v>
      </c>
      <c r="D140" s="61" t="str">
        <f t="shared" si="13"/>
        <v> </v>
      </c>
      <c r="E140" s="47" t="str">
        <f t="shared" si="14"/>
        <v> </v>
      </c>
      <c r="F140" s="61" t="str">
        <f t="shared" si="15"/>
        <v> </v>
      </c>
      <c r="G140" s="23"/>
      <c r="H140" s="48"/>
      <c r="I140" s="53"/>
      <c r="J140" s="47"/>
      <c r="K140" s="53"/>
      <c r="L140" s="61"/>
      <c r="M140" s="53">
        <f t="shared" si="16"/>
      </c>
      <c r="N140" s="53">
        <f t="shared" si="17"/>
      </c>
    </row>
    <row r="141" spans="1:14" ht="12.75">
      <c r="A141" s="38">
        <v>140</v>
      </c>
      <c r="B141" s="23"/>
      <c r="C141" s="37" t="str">
        <f t="shared" si="12"/>
        <v> </v>
      </c>
      <c r="D141" s="61" t="str">
        <f t="shared" si="13"/>
        <v> </v>
      </c>
      <c r="E141" s="47" t="str">
        <f t="shared" si="14"/>
        <v> </v>
      </c>
      <c r="F141" s="61" t="str">
        <f t="shared" si="15"/>
        <v> </v>
      </c>
      <c r="G141" s="23"/>
      <c r="H141" s="48"/>
      <c r="I141" s="53"/>
      <c r="J141" s="47"/>
      <c r="K141" s="53"/>
      <c r="L141" s="61"/>
      <c r="M141" s="53">
        <f t="shared" si="16"/>
      </c>
      <c r="N141" s="53">
        <f t="shared" si="17"/>
      </c>
    </row>
    <row r="142" spans="1:14" ht="12.75">
      <c r="A142" s="38">
        <v>141</v>
      </c>
      <c r="B142" s="23"/>
      <c r="C142" s="37" t="str">
        <f t="shared" si="12"/>
        <v> </v>
      </c>
      <c r="D142" s="61" t="str">
        <f t="shared" si="13"/>
        <v> </v>
      </c>
      <c r="E142" s="47" t="str">
        <f t="shared" si="14"/>
        <v> </v>
      </c>
      <c r="F142" s="61" t="str">
        <f t="shared" si="15"/>
        <v> </v>
      </c>
      <c r="G142" s="23"/>
      <c r="H142" s="48"/>
      <c r="I142" s="53"/>
      <c r="J142" s="47"/>
      <c r="K142" s="53"/>
      <c r="L142" s="56"/>
      <c r="M142" s="53">
        <f t="shared" si="16"/>
      </c>
      <c r="N142" s="53">
        <f t="shared" si="17"/>
      </c>
    </row>
    <row r="143" spans="1:14" ht="12.75">
      <c r="A143" s="38">
        <v>142</v>
      </c>
      <c r="B143" s="23"/>
      <c r="C143" s="37" t="str">
        <f t="shared" si="12"/>
        <v> </v>
      </c>
      <c r="D143" s="61" t="str">
        <f t="shared" si="13"/>
        <v> </v>
      </c>
      <c r="E143" s="47" t="str">
        <f t="shared" si="14"/>
        <v> </v>
      </c>
      <c r="F143" s="61" t="str">
        <f t="shared" si="15"/>
        <v> </v>
      </c>
      <c r="G143" s="23"/>
      <c r="H143" s="48"/>
      <c r="I143" s="53"/>
      <c r="J143" s="47"/>
      <c r="K143" s="53"/>
      <c r="L143" s="56"/>
      <c r="M143" s="53">
        <f t="shared" si="16"/>
      </c>
      <c r="N143" s="53">
        <f t="shared" si="17"/>
      </c>
    </row>
    <row r="144" spans="1:14" ht="12.75">
      <c r="A144" s="38">
        <v>143</v>
      </c>
      <c r="B144" s="23"/>
      <c r="C144" s="37" t="str">
        <f t="shared" si="12"/>
        <v> </v>
      </c>
      <c r="D144" s="61" t="str">
        <f t="shared" si="13"/>
        <v> </v>
      </c>
      <c r="E144" s="47" t="str">
        <f t="shared" si="14"/>
        <v> </v>
      </c>
      <c r="F144" s="61" t="str">
        <f t="shared" si="15"/>
        <v> </v>
      </c>
      <c r="G144" s="23"/>
      <c r="H144" s="48"/>
      <c r="I144" s="53"/>
      <c r="J144" s="47"/>
      <c r="K144" s="53"/>
      <c r="L144" s="56"/>
      <c r="M144" s="53">
        <f t="shared" si="16"/>
      </c>
      <c r="N144" s="53">
        <f t="shared" si="17"/>
      </c>
    </row>
    <row r="145" spans="1:14" ht="12.75">
      <c r="A145" s="38">
        <v>144</v>
      </c>
      <c r="B145" s="23"/>
      <c r="C145" s="37" t="str">
        <f t="shared" si="12"/>
        <v> </v>
      </c>
      <c r="D145" s="61" t="str">
        <f t="shared" si="13"/>
        <v> </v>
      </c>
      <c r="E145" s="47" t="str">
        <f t="shared" si="14"/>
        <v> </v>
      </c>
      <c r="F145" s="61" t="str">
        <f t="shared" si="15"/>
        <v> </v>
      </c>
      <c r="G145" s="23"/>
      <c r="H145" s="48"/>
      <c r="I145" s="53"/>
      <c r="J145" s="47"/>
      <c r="K145" s="53"/>
      <c r="L145" s="61"/>
      <c r="M145" s="53">
        <f t="shared" si="16"/>
      </c>
      <c r="N145" s="53">
        <f t="shared" si="17"/>
      </c>
    </row>
    <row r="146" spans="1:14" ht="12.75">
      <c r="A146" s="38">
        <v>145</v>
      </c>
      <c r="B146" s="23"/>
      <c r="C146" s="37" t="str">
        <f t="shared" si="12"/>
        <v> </v>
      </c>
      <c r="D146" s="61" t="str">
        <f t="shared" si="13"/>
        <v> </v>
      </c>
      <c r="E146" s="47" t="str">
        <f t="shared" si="14"/>
        <v> </v>
      </c>
      <c r="F146" s="61" t="str">
        <f t="shared" si="15"/>
        <v> </v>
      </c>
      <c r="G146" s="23"/>
      <c r="H146" s="48"/>
      <c r="I146" s="53"/>
      <c r="J146" s="47"/>
      <c r="K146" s="53"/>
      <c r="L146" s="56"/>
      <c r="M146" s="53">
        <f t="shared" si="16"/>
      </c>
      <c r="N146" s="53">
        <f t="shared" si="17"/>
      </c>
    </row>
    <row r="147" spans="1:14" ht="12.75">
      <c r="A147" s="38">
        <v>146</v>
      </c>
      <c r="B147" s="23"/>
      <c r="C147" s="37" t="str">
        <f t="shared" si="12"/>
        <v> </v>
      </c>
      <c r="D147" s="61" t="str">
        <f t="shared" si="13"/>
        <v> </v>
      </c>
      <c r="E147" s="47" t="str">
        <f t="shared" si="14"/>
        <v> </v>
      </c>
      <c r="F147" s="61" t="str">
        <f t="shared" si="15"/>
        <v> </v>
      </c>
      <c r="G147" s="23"/>
      <c r="H147" s="48"/>
      <c r="I147" s="53"/>
      <c r="J147" s="47"/>
      <c r="K147" s="53"/>
      <c r="L147" s="56"/>
      <c r="M147" s="53">
        <f t="shared" si="16"/>
      </c>
      <c r="N147" s="53">
        <f t="shared" si="17"/>
      </c>
    </row>
    <row r="148" spans="1:14" ht="12.75">
      <c r="A148" s="38">
        <v>147</v>
      </c>
      <c r="B148" s="23"/>
      <c r="C148" s="37" t="str">
        <f t="shared" si="12"/>
        <v> </v>
      </c>
      <c r="D148" s="61" t="str">
        <f t="shared" si="13"/>
        <v> </v>
      </c>
      <c r="E148" s="47" t="str">
        <f t="shared" si="14"/>
        <v> </v>
      </c>
      <c r="F148" s="61" t="str">
        <f t="shared" si="15"/>
        <v> </v>
      </c>
      <c r="G148" s="23"/>
      <c r="H148" s="48"/>
      <c r="I148" s="53"/>
      <c r="J148" s="47"/>
      <c r="K148" s="53"/>
      <c r="L148" s="61"/>
      <c r="M148" s="53">
        <f t="shared" si="16"/>
      </c>
      <c r="N148" s="53">
        <f t="shared" si="17"/>
      </c>
    </row>
    <row r="149" spans="1:14" ht="12.75">
      <c r="A149" s="38">
        <v>148</v>
      </c>
      <c r="B149" s="23"/>
      <c r="C149" s="37" t="str">
        <f t="shared" si="12"/>
        <v> </v>
      </c>
      <c r="D149" s="61" t="str">
        <f t="shared" si="13"/>
        <v> </v>
      </c>
      <c r="E149" s="47" t="str">
        <f t="shared" si="14"/>
        <v> </v>
      </c>
      <c r="F149" s="61" t="str">
        <f t="shared" si="15"/>
        <v> </v>
      </c>
      <c r="G149" s="23"/>
      <c r="H149" s="48"/>
      <c r="I149" s="53"/>
      <c r="J149" s="47"/>
      <c r="K149" s="53"/>
      <c r="L149" s="56"/>
      <c r="M149" s="53">
        <f t="shared" si="16"/>
      </c>
      <c r="N149" s="53">
        <f t="shared" si="17"/>
      </c>
    </row>
    <row r="150" spans="1:14" ht="12.75">
      <c r="A150" s="38">
        <v>149</v>
      </c>
      <c r="B150" s="23"/>
      <c r="C150" s="37" t="str">
        <f t="shared" si="12"/>
        <v> </v>
      </c>
      <c r="D150" s="61" t="str">
        <f t="shared" si="13"/>
        <v> </v>
      </c>
      <c r="E150" s="47" t="str">
        <f t="shared" si="14"/>
        <v> </v>
      </c>
      <c r="F150" s="61" t="str">
        <f t="shared" si="15"/>
        <v> </v>
      </c>
      <c r="G150" s="23"/>
      <c r="H150" s="48"/>
      <c r="I150" s="53"/>
      <c r="J150" s="47"/>
      <c r="K150" s="53"/>
      <c r="L150" s="56"/>
      <c r="M150" s="53">
        <f t="shared" si="16"/>
      </c>
      <c r="N150" s="53">
        <f t="shared" si="17"/>
      </c>
    </row>
    <row r="151" spans="1:14" ht="12.75">
      <c r="A151" s="38">
        <v>150</v>
      </c>
      <c r="B151" s="23"/>
      <c r="C151" s="37" t="str">
        <f t="shared" si="12"/>
        <v> </v>
      </c>
      <c r="D151" s="61" t="str">
        <f t="shared" si="13"/>
        <v> </v>
      </c>
      <c r="E151" s="47" t="str">
        <f t="shared" si="14"/>
        <v> </v>
      </c>
      <c r="F151" s="61" t="str">
        <f t="shared" si="15"/>
        <v> </v>
      </c>
      <c r="G151" s="23"/>
      <c r="H151" s="48"/>
      <c r="I151" s="53"/>
      <c r="J151" s="47"/>
      <c r="K151" s="53"/>
      <c r="L151" s="61"/>
      <c r="M151" s="53">
        <f t="shared" si="16"/>
      </c>
      <c r="N151" s="53">
        <f t="shared" si="17"/>
      </c>
    </row>
    <row r="152" spans="1:14" ht="12.75">
      <c r="A152" s="38">
        <v>151</v>
      </c>
      <c r="B152" s="23"/>
      <c r="C152" s="37" t="str">
        <f t="shared" si="12"/>
        <v> </v>
      </c>
      <c r="D152" s="61" t="str">
        <f t="shared" si="13"/>
        <v> </v>
      </c>
      <c r="E152" s="47" t="str">
        <f t="shared" si="14"/>
        <v> </v>
      </c>
      <c r="F152" s="61" t="str">
        <f t="shared" si="15"/>
        <v> </v>
      </c>
      <c r="G152" s="23"/>
      <c r="H152" s="48"/>
      <c r="I152" s="53"/>
      <c r="J152" s="47"/>
      <c r="K152" s="53"/>
      <c r="M152" s="53">
        <f t="shared" si="16"/>
      </c>
      <c r="N152" s="53">
        <f t="shared" si="17"/>
      </c>
    </row>
    <row r="153" spans="1:14" ht="12.75">
      <c r="A153" s="38">
        <v>152</v>
      </c>
      <c r="B153" s="23"/>
      <c r="C153" s="37" t="str">
        <f t="shared" si="12"/>
        <v> </v>
      </c>
      <c r="D153" s="61" t="str">
        <f t="shared" si="13"/>
        <v> </v>
      </c>
      <c r="E153" s="47" t="str">
        <f t="shared" si="14"/>
        <v> </v>
      </c>
      <c r="F153" s="61" t="str">
        <f t="shared" si="15"/>
        <v> </v>
      </c>
      <c r="G153" s="23"/>
      <c r="H153" s="48"/>
      <c r="I153" s="53"/>
      <c r="J153" s="47"/>
      <c r="K153" s="53"/>
      <c r="M153" s="53">
        <f t="shared" si="16"/>
      </c>
      <c r="N153" s="53">
        <f t="shared" si="17"/>
      </c>
    </row>
    <row r="154" spans="1:14" ht="12.75">
      <c r="A154" s="38">
        <v>153</v>
      </c>
      <c r="B154" s="23"/>
      <c r="C154" s="37" t="str">
        <f t="shared" si="12"/>
        <v> </v>
      </c>
      <c r="D154" s="61" t="str">
        <f t="shared" si="13"/>
        <v> </v>
      </c>
      <c r="E154" s="47" t="str">
        <f t="shared" si="14"/>
        <v> </v>
      </c>
      <c r="F154" s="61" t="str">
        <f t="shared" si="15"/>
        <v> </v>
      </c>
      <c r="G154" s="23"/>
      <c r="H154" s="48"/>
      <c r="I154" s="53"/>
      <c r="J154" s="47"/>
      <c r="K154" s="53"/>
      <c r="L154" s="61"/>
      <c r="M154" s="53">
        <f t="shared" si="16"/>
      </c>
      <c r="N154" s="53">
        <f t="shared" si="17"/>
      </c>
    </row>
    <row r="155" spans="1:14" ht="12.75">
      <c r="A155" s="38">
        <v>154</v>
      </c>
      <c r="B155" s="23"/>
      <c r="C155" s="37" t="str">
        <f t="shared" si="12"/>
        <v> </v>
      </c>
      <c r="D155" s="61" t="str">
        <f t="shared" si="13"/>
        <v> </v>
      </c>
      <c r="E155" s="47" t="str">
        <f t="shared" si="14"/>
        <v> </v>
      </c>
      <c r="F155" s="61" t="str">
        <f t="shared" si="15"/>
        <v> </v>
      </c>
      <c r="G155" s="23"/>
      <c r="H155" s="48"/>
      <c r="I155" s="53"/>
      <c r="J155" s="47"/>
      <c r="K155" s="53"/>
      <c r="L155" s="56"/>
      <c r="M155" s="53">
        <f t="shared" si="16"/>
      </c>
      <c r="N155" s="53">
        <f t="shared" si="17"/>
      </c>
    </row>
    <row r="156" spans="1:14" ht="12.75">
      <c r="A156" s="38">
        <v>155</v>
      </c>
      <c r="B156" s="23"/>
      <c r="C156" s="37" t="str">
        <f t="shared" si="12"/>
        <v> </v>
      </c>
      <c r="D156" s="61" t="str">
        <f t="shared" si="13"/>
        <v> </v>
      </c>
      <c r="E156" s="47" t="str">
        <f t="shared" si="14"/>
        <v> </v>
      </c>
      <c r="F156" s="61" t="str">
        <f t="shared" si="15"/>
        <v> </v>
      </c>
      <c r="G156" s="23"/>
      <c r="H156" s="48"/>
      <c r="I156" s="53"/>
      <c r="J156" s="47"/>
      <c r="K156" s="53"/>
      <c r="L156" s="56"/>
      <c r="M156" s="53">
        <f t="shared" si="16"/>
      </c>
      <c r="N156" s="53">
        <f t="shared" si="17"/>
      </c>
    </row>
    <row r="157" spans="1:14" ht="12.75">
      <c r="A157" s="38">
        <v>156</v>
      </c>
      <c r="B157" s="23"/>
      <c r="C157" s="37" t="str">
        <f t="shared" si="12"/>
        <v> </v>
      </c>
      <c r="D157" s="61" t="str">
        <f t="shared" si="13"/>
        <v> </v>
      </c>
      <c r="E157" s="47" t="str">
        <f t="shared" si="14"/>
        <v> </v>
      </c>
      <c r="F157" s="61" t="str">
        <f t="shared" si="15"/>
        <v> </v>
      </c>
      <c r="G157" s="23"/>
      <c r="H157" s="48"/>
      <c r="I157" s="53"/>
      <c r="J157" s="47"/>
      <c r="K157" s="53"/>
      <c r="L157" s="61"/>
      <c r="M157" s="53">
        <f t="shared" si="16"/>
      </c>
      <c r="N157" s="53">
        <f t="shared" si="17"/>
      </c>
    </row>
    <row r="158" spans="1:14" ht="12.75">
      <c r="A158" s="38">
        <v>157</v>
      </c>
      <c r="B158" s="23"/>
      <c r="C158" s="37" t="str">
        <f t="shared" si="12"/>
        <v> </v>
      </c>
      <c r="D158" s="61" t="str">
        <f t="shared" si="13"/>
        <v> </v>
      </c>
      <c r="E158" s="47" t="str">
        <f t="shared" si="14"/>
        <v> </v>
      </c>
      <c r="F158" s="61" t="str">
        <f t="shared" si="15"/>
        <v> </v>
      </c>
      <c r="G158" s="23"/>
      <c r="H158" s="48"/>
      <c r="I158" s="53"/>
      <c r="J158" s="47"/>
      <c r="K158" s="53"/>
      <c r="L158" s="61"/>
      <c r="M158" s="53">
        <f t="shared" si="16"/>
      </c>
      <c r="N158" s="53">
        <f t="shared" si="17"/>
      </c>
    </row>
    <row r="159" spans="1:14" ht="12.75">
      <c r="A159" s="38">
        <v>158</v>
      </c>
      <c r="B159" s="23"/>
      <c r="C159" s="37" t="str">
        <f t="shared" si="12"/>
        <v> </v>
      </c>
      <c r="D159" s="61" t="str">
        <f t="shared" si="13"/>
        <v> </v>
      </c>
      <c r="E159" s="47" t="str">
        <f t="shared" si="14"/>
        <v> </v>
      </c>
      <c r="F159" s="61" t="str">
        <f t="shared" si="15"/>
        <v> </v>
      </c>
      <c r="G159" s="23"/>
      <c r="H159" s="48"/>
      <c r="I159" s="53"/>
      <c r="J159" s="47"/>
      <c r="K159" s="53"/>
      <c r="L159" s="61"/>
      <c r="M159" s="53">
        <f t="shared" si="16"/>
      </c>
      <c r="N159" s="53">
        <f t="shared" si="17"/>
      </c>
    </row>
    <row r="160" spans="1:14" ht="12.75">
      <c r="A160" s="38">
        <v>159</v>
      </c>
      <c r="B160" s="23"/>
      <c r="C160" s="37" t="str">
        <f t="shared" si="12"/>
        <v> </v>
      </c>
      <c r="D160" s="61" t="str">
        <f t="shared" si="13"/>
        <v> </v>
      </c>
      <c r="E160" s="47" t="str">
        <f t="shared" si="14"/>
        <v> </v>
      </c>
      <c r="F160" s="61" t="str">
        <f t="shared" si="15"/>
        <v> </v>
      </c>
      <c r="G160" s="23"/>
      <c r="H160" s="48"/>
      <c r="I160" s="53"/>
      <c r="J160" s="47"/>
      <c r="K160" s="53"/>
      <c r="L160" s="61"/>
      <c r="M160" s="53">
        <f t="shared" si="16"/>
      </c>
      <c r="N160" s="53">
        <f t="shared" si="17"/>
      </c>
    </row>
    <row r="161" spans="1:14" ht="12.75">
      <c r="A161" s="38">
        <v>160</v>
      </c>
      <c r="B161" s="23"/>
      <c r="C161" s="37" t="str">
        <f t="shared" si="12"/>
        <v> </v>
      </c>
      <c r="D161" s="61" t="str">
        <f t="shared" si="13"/>
        <v> </v>
      </c>
      <c r="E161" s="47" t="str">
        <f t="shared" si="14"/>
        <v> </v>
      </c>
      <c r="F161" s="61" t="str">
        <f t="shared" si="15"/>
        <v> </v>
      </c>
      <c r="G161" s="23"/>
      <c r="H161" s="48"/>
      <c r="I161" s="53"/>
      <c r="J161" s="47"/>
      <c r="K161" s="53"/>
      <c r="L161" s="61"/>
      <c r="M161" s="53">
        <f t="shared" si="16"/>
      </c>
      <c r="N161" s="53">
        <f t="shared" si="17"/>
      </c>
    </row>
    <row r="162" spans="1:14" ht="12.75">
      <c r="A162" s="38">
        <v>161</v>
      </c>
      <c r="B162" s="23"/>
      <c r="C162" s="37" t="str">
        <f t="shared" si="12"/>
        <v> </v>
      </c>
      <c r="D162" s="61" t="str">
        <f t="shared" si="13"/>
        <v> </v>
      </c>
      <c r="E162" s="47" t="str">
        <f t="shared" si="14"/>
        <v> </v>
      </c>
      <c r="F162" s="61" t="str">
        <f t="shared" si="15"/>
        <v> </v>
      </c>
      <c r="G162" s="23"/>
      <c r="H162" s="48"/>
      <c r="I162" s="53"/>
      <c r="J162" s="47"/>
      <c r="K162" s="53"/>
      <c r="L162" s="61"/>
      <c r="M162" s="53">
        <f t="shared" si="16"/>
      </c>
      <c r="N162" s="53">
        <f t="shared" si="17"/>
      </c>
    </row>
    <row r="163" spans="1:14" ht="12.75">
      <c r="A163" s="38">
        <v>162</v>
      </c>
      <c r="B163" s="23"/>
      <c r="C163" s="37" t="str">
        <f t="shared" si="12"/>
        <v> </v>
      </c>
      <c r="D163" s="61" t="str">
        <f t="shared" si="13"/>
        <v> </v>
      </c>
      <c r="E163" s="47" t="str">
        <f t="shared" si="14"/>
        <v> </v>
      </c>
      <c r="F163" s="61" t="str">
        <f t="shared" si="15"/>
        <v> </v>
      </c>
      <c r="G163" s="23"/>
      <c r="H163" s="48"/>
      <c r="I163" s="53"/>
      <c r="J163" s="47"/>
      <c r="K163" s="53"/>
      <c r="L163" s="61"/>
      <c r="M163" s="53">
        <f t="shared" si="16"/>
      </c>
      <c r="N163" s="53">
        <f t="shared" si="17"/>
      </c>
    </row>
    <row r="164" spans="1:14" ht="12.75">
      <c r="A164" s="38">
        <v>163</v>
      </c>
      <c r="B164" s="23"/>
      <c r="C164" s="37" t="str">
        <f t="shared" si="12"/>
        <v> </v>
      </c>
      <c r="D164" s="61" t="str">
        <f t="shared" si="13"/>
        <v> </v>
      </c>
      <c r="E164" s="47" t="str">
        <f t="shared" si="14"/>
        <v> </v>
      </c>
      <c r="F164" s="61" t="str">
        <f t="shared" si="15"/>
        <v> </v>
      </c>
      <c r="G164" s="23"/>
      <c r="H164" s="48"/>
      <c r="I164" s="53"/>
      <c r="J164" s="47"/>
      <c r="K164" s="53"/>
      <c r="L164" s="61"/>
      <c r="M164" s="53">
        <f t="shared" si="16"/>
      </c>
      <c r="N164" s="53">
        <f t="shared" si="17"/>
      </c>
    </row>
    <row r="165" spans="1:14" ht="12.75">
      <c r="A165" s="38">
        <v>164</v>
      </c>
      <c r="B165" s="23"/>
      <c r="C165" s="37" t="str">
        <f t="shared" si="12"/>
        <v> </v>
      </c>
      <c r="D165" s="61" t="str">
        <f t="shared" si="13"/>
        <v> </v>
      </c>
      <c r="E165" s="47" t="str">
        <f t="shared" si="14"/>
        <v> </v>
      </c>
      <c r="F165" s="61" t="str">
        <f t="shared" si="15"/>
        <v> </v>
      </c>
      <c r="G165" s="23"/>
      <c r="H165" s="48"/>
      <c r="I165" s="53"/>
      <c r="J165" s="47"/>
      <c r="K165" s="53"/>
      <c r="L165" s="61"/>
      <c r="M165" s="53">
        <f t="shared" si="16"/>
      </c>
      <c r="N165" s="53">
        <f t="shared" si="17"/>
      </c>
    </row>
    <row r="166" spans="1:14" ht="12.75">
      <c r="A166" s="38">
        <v>165</v>
      </c>
      <c r="B166" s="23"/>
      <c r="C166" s="37" t="str">
        <f t="shared" si="12"/>
        <v> </v>
      </c>
      <c r="D166" s="61" t="str">
        <f t="shared" si="13"/>
        <v> </v>
      </c>
      <c r="E166" s="47" t="str">
        <f t="shared" si="14"/>
        <v> </v>
      </c>
      <c r="F166" s="61" t="str">
        <f t="shared" si="15"/>
        <v> </v>
      </c>
      <c r="G166" s="23"/>
      <c r="H166" s="48"/>
      <c r="I166" s="53"/>
      <c r="J166" s="47"/>
      <c r="K166" s="53"/>
      <c r="L166" s="56"/>
      <c r="M166" s="53">
        <f t="shared" si="16"/>
      </c>
      <c r="N166" s="53">
        <f t="shared" si="17"/>
      </c>
    </row>
    <row r="167" spans="1:14" ht="12.75">
      <c r="A167" s="38">
        <v>166</v>
      </c>
      <c r="B167" s="23"/>
      <c r="C167" s="37" t="str">
        <f t="shared" si="12"/>
        <v> </v>
      </c>
      <c r="D167" s="61" t="str">
        <f t="shared" si="13"/>
        <v> </v>
      </c>
      <c r="E167" s="47" t="str">
        <f t="shared" si="14"/>
        <v> </v>
      </c>
      <c r="F167" s="61" t="str">
        <f t="shared" si="15"/>
        <v> </v>
      </c>
      <c r="G167" s="23"/>
      <c r="H167" s="48"/>
      <c r="I167" s="53"/>
      <c r="J167" s="47"/>
      <c r="K167" s="53"/>
      <c r="L167" s="56"/>
      <c r="M167" s="53">
        <f t="shared" si="16"/>
      </c>
      <c r="N167" s="53">
        <f t="shared" si="17"/>
      </c>
    </row>
    <row r="168" spans="1:14" ht="12.75">
      <c r="A168" s="38">
        <v>167</v>
      </c>
      <c r="B168" s="23"/>
      <c r="C168" s="37" t="str">
        <f t="shared" si="12"/>
        <v> </v>
      </c>
      <c r="D168" s="61" t="str">
        <f t="shared" si="13"/>
        <v> </v>
      </c>
      <c r="E168" s="47" t="str">
        <f t="shared" si="14"/>
        <v> </v>
      </c>
      <c r="F168" s="61" t="str">
        <f t="shared" si="15"/>
        <v> </v>
      </c>
      <c r="G168" s="23"/>
      <c r="H168" s="48"/>
      <c r="I168" s="53"/>
      <c r="J168" s="47"/>
      <c r="K168" s="53"/>
      <c r="L168" s="61"/>
      <c r="M168" s="53">
        <f t="shared" si="16"/>
      </c>
      <c r="N168" s="53">
        <f t="shared" si="17"/>
      </c>
    </row>
    <row r="169" spans="1:14" ht="12.75">
      <c r="A169" s="38">
        <v>168</v>
      </c>
      <c r="B169" s="23"/>
      <c r="C169" s="37" t="str">
        <f t="shared" si="12"/>
        <v> </v>
      </c>
      <c r="D169" s="61" t="str">
        <f t="shared" si="13"/>
        <v> </v>
      </c>
      <c r="E169" s="47" t="str">
        <f t="shared" si="14"/>
        <v> </v>
      </c>
      <c r="F169" s="61" t="str">
        <f t="shared" si="15"/>
        <v> </v>
      </c>
      <c r="G169" s="23"/>
      <c r="H169" s="48"/>
      <c r="I169" s="53"/>
      <c r="J169" s="47"/>
      <c r="K169" s="53"/>
      <c r="M169" s="53">
        <f t="shared" si="16"/>
      </c>
      <c r="N169" s="53">
        <f t="shared" si="17"/>
      </c>
    </row>
    <row r="170" spans="1:14" ht="12.75">
      <c r="A170" s="38">
        <v>169</v>
      </c>
      <c r="B170" s="23"/>
      <c r="C170" s="37" t="str">
        <f t="shared" si="12"/>
        <v> </v>
      </c>
      <c r="D170" s="61" t="str">
        <f t="shared" si="13"/>
        <v> </v>
      </c>
      <c r="E170" s="47" t="str">
        <f t="shared" si="14"/>
        <v> </v>
      </c>
      <c r="F170" s="61" t="str">
        <f t="shared" si="15"/>
        <v> </v>
      </c>
      <c r="G170" s="23"/>
      <c r="H170" s="48"/>
      <c r="I170" s="53"/>
      <c r="J170" s="47"/>
      <c r="K170" s="53"/>
      <c r="L170" s="61"/>
      <c r="M170" s="53">
        <f t="shared" si="16"/>
      </c>
      <c r="N170" s="53">
        <f t="shared" si="17"/>
      </c>
    </row>
    <row r="171" spans="1:14" ht="12.75">
      <c r="A171" s="38">
        <v>170</v>
      </c>
      <c r="B171" s="23"/>
      <c r="C171" s="37" t="str">
        <f t="shared" si="12"/>
        <v> </v>
      </c>
      <c r="D171" s="61" t="str">
        <f t="shared" si="13"/>
        <v> </v>
      </c>
      <c r="E171" s="47" t="str">
        <f t="shared" si="14"/>
        <v> </v>
      </c>
      <c r="F171" s="61" t="str">
        <f t="shared" si="15"/>
        <v> </v>
      </c>
      <c r="G171" s="23"/>
      <c r="H171" s="48"/>
      <c r="I171" s="53"/>
      <c r="J171" s="47"/>
      <c r="K171" s="53"/>
      <c r="L171" s="61"/>
      <c r="M171" s="53">
        <f t="shared" si="16"/>
      </c>
      <c r="N171" s="53">
        <f t="shared" si="17"/>
      </c>
    </row>
    <row r="172" spans="1:14" ht="12.75">
      <c r="A172" s="38">
        <v>171</v>
      </c>
      <c r="B172" s="23"/>
      <c r="C172" s="37" t="str">
        <f t="shared" si="12"/>
        <v> </v>
      </c>
      <c r="D172" s="61" t="str">
        <f t="shared" si="13"/>
        <v> </v>
      </c>
      <c r="E172" s="47" t="str">
        <f t="shared" si="14"/>
        <v> </v>
      </c>
      <c r="F172" s="61" t="str">
        <f t="shared" si="15"/>
        <v> </v>
      </c>
      <c r="G172" s="23"/>
      <c r="H172" s="48"/>
      <c r="I172" s="53"/>
      <c r="J172" s="47"/>
      <c r="K172" s="53"/>
      <c r="L172" s="61"/>
      <c r="M172" s="53">
        <f t="shared" si="16"/>
      </c>
      <c r="N172" s="53">
        <f t="shared" si="17"/>
      </c>
    </row>
    <row r="173" spans="1:14" ht="12.75">
      <c r="A173" s="38">
        <v>172</v>
      </c>
      <c r="B173" s="23"/>
      <c r="C173" s="37" t="str">
        <f t="shared" si="12"/>
        <v> </v>
      </c>
      <c r="D173" s="61" t="str">
        <f t="shared" si="13"/>
        <v> </v>
      </c>
      <c r="E173" s="47" t="str">
        <f t="shared" si="14"/>
        <v> </v>
      </c>
      <c r="F173" s="61" t="str">
        <f t="shared" si="15"/>
        <v> </v>
      </c>
      <c r="G173" s="23"/>
      <c r="H173" s="48"/>
      <c r="I173" s="53"/>
      <c r="J173" s="47"/>
      <c r="K173" s="53"/>
      <c r="L173" s="61"/>
      <c r="M173" s="53">
        <f t="shared" si="16"/>
      </c>
      <c r="N173" s="53">
        <f t="shared" si="17"/>
      </c>
    </row>
    <row r="174" spans="1:14" ht="12.75">
      <c r="A174" s="38">
        <v>173</v>
      </c>
      <c r="B174" s="23"/>
      <c r="C174" s="37" t="str">
        <f t="shared" si="12"/>
        <v> </v>
      </c>
      <c r="D174" s="61" t="str">
        <f t="shared" si="13"/>
        <v> </v>
      </c>
      <c r="E174" s="47" t="str">
        <f t="shared" si="14"/>
        <v> </v>
      </c>
      <c r="F174" s="61" t="str">
        <f t="shared" si="15"/>
        <v> </v>
      </c>
      <c r="G174" s="23"/>
      <c r="H174" s="48"/>
      <c r="I174" s="53"/>
      <c r="J174" s="47"/>
      <c r="K174" s="53"/>
      <c r="L174" s="61"/>
      <c r="M174" s="53">
        <f t="shared" si="16"/>
      </c>
      <c r="N174" s="53">
        <f t="shared" si="17"/>
      </c>
    </row>
    <row r="175" spans="1:14" ht="12.75">
      <c r="A175" s="38">
        <v>174</v>
      </c>
      <c r="B175" s="23"/>
      <c r="C175" s="37" t="str">
        <f t="shared" si="12"/>
        <v> </v>
      </c>
      <c r="D175" s="61" t="str">
        <f t="shared" si="13"/>
        <v> </v>
      </c>
      <c r="E175" s="47" t="str">
        <f t="shared" si="14"/>
        <v> </v>
      </c>
      <c r="F175" s="61" t="str">
        <f t="shared" si="15"/>
        <v> </v>
      </c>
      <c r="G175" s="23"/>
      <c r="H175" s="48"/>
      <c r="I175" s="53"/>
      <c r="J175" s="47"/>
      <c r="K175" s="53"/>
      <c r="L175" s="61"/>
      <c r="M175" s="53">
        <f t="shared" si="16"/>
      </c>
      <c r="N175" s="53">
        <f t="shared" si="17"/>
      </c>
    </row>
    <row r="176" spans="1:14" ht="12.75">
      <c r="A176" s="38">
        <v>175</v>
      </c>
      <c r="B176" s="23"/>
      <c r="C176" s="37" t="str">
        <f t="shared" si="12"/>
        <v> </v>
      </c>
      <c r="D176" s="61" t="str">
        <f t="shared" si="13"/>
        <v> </v>
      </c>
      <c r="E176" s="47" t="str">
        <f t="shared" si="14"/>
        <v> </v>
      </c>
      <c r="F176" s="61" t="str">
        <f t="shared" si="15"/>
        <v> </v>
      </c>
      <c r="G176" s="23"/>
      <c r="H176" s="48"/>
      <c r="I176" s="53"/>
      <c r="J176" s="47"/>
      <c r="K176" s="53"/>
      <c r="L176" s="61"/>
      <c r="M176" s="53">
        <f t="shared" si="16"/>
      </c>
      <c r="N176" s="53">
        <f t="shared" si="17"/>
      </c>
    </row>
    <row r="177" spans="1:14" ht="12.75">
      <c r="A177" s="38">
        <v>176</v>
      </c>
      <c r="B177" s="23"/>
      <c r="C177" s="37" t="str">
        <f t="shared" si="12"/>
        <v> </v>
      </c>
      <c r="D177" s="61" t="str">
        <f t="shared" si="13"/>
        <v> </v>
      </c>
      <c r="E177" s="47" t="str">
        <f t="shared" si="14"/>
        <v> </v>
      </c>
      <c r="F177" s="61" t="str">
        <f t="shared" si="15"/>
        <v> </v>
      </c>
      <c r="G177" s="23"/>
      <c r="H177" s="48"/>
      <c r="I177" s="53"/>
      <c r="J177" s="47"/>
      <c r="K177" s="53"/>
      <c r="L177" s="56"/>
      <c r="M177" s="53">
        <f t="shared" si="16"/>
      </c>
      <c r="N177" s="53">
        <f t="shared" si="17"/>
      </c>
    </row>
    <row r="178" spans="1:14" ht="12.75">
      <c r="A178" s="38">
        <v>177</v>
      </c>
      <c r="B178" s="23"/>
      <c r="C178" s="37" t="str">
        <f t="shared" si="12"/>
        <v> </v>
      </c>
      <c r="D178" s="61" t="str">
        <f t="shared" si="13"/>
        <v> </v>
      </c>
      <c r="E178" s="47" t="str">
        <f t="shared" si="14"/>
        <v> </v>
      </c>
      <c r="F178" s="61" t="str">
        <f t="shared" si="15"/>
        <v> </v>
      </c>
      <c r="G178" s="23"/>
      <c r="H178" s="48"/>
      <c r="I178" s="53"/>
      <c r="J178" s="47"/>
      <c r="K178" s="53"/>
      <c r="L178" s="56"/>
      <c r="M178" s="53">
        <f t="shared" si="16"/>
      </c>
      <c r="N178" s="53">
        <f t="shared" si="17"/>
      </c>
    </row>
    <row r="179" spans="1:14" ht="12.75">
      <c r="A179" s="38">
        <v>178</v>
      </c>
      <c r="B179" s="23"/>
      <c r="C179" s="37" t="str">
        <f t="shared" si="12"/>
        <v> </v>
      </c>
      <c r="D179" s="61" t="str">
        <f t="shared" si="13"/>
        <v> </v>
      </c>
      <c r="E179" s="47" t="str">
        <f t="shared" si="14"/>
        <v> </v>
      </c>
      <c r="F179" s="61" t="str">
        <f t="shared" si="15"/>
        <v> </v>
      </c>
      <c r="G179" s="23"/>
      <c r="H179" s="48"/>
      <c r="I179" s="53"/>
      <c r="J179" s="47"/>
      <c r="K179" s="53"/>
      <c r="M179" s="53">
        <f t="shared" si="16"/>
      </c>
      <c r="N179" s="53">
        <f t="shared" si="17"/>
      </c>
    </row>
    <row r="180" spans="1:14" ht="12.75">
      <c r="A180" s="38">
        <v>179</v>
      </c>
      <c r="B180" s="23"/>
      <c r="C180" s="37" t="str">
        <f t="shared" si="12"/>
        <v> </v>
      </c>
      <c r="D180" s="61" t="str">
        <f t="shared" si="13"/>
        <v> </v>
      </c>
      <c r="E180" s="47" t="str">
        <f t="shared" si="14"/>
        <v> </v>
      </c>
      <c r="F180" s="61" t="str">
        <f t="shared" si="15"/>
        <v> </v>
      </c>
      <c r="G180" s="23"/>
      <c r="H180" s="48"/>
      <c r="I180" s="53"/>
      <c r="J180" s="47"/>
      <c r="K180" s="53"/>
      <c r="L180" s="61"/>
      <c r="M180" s="53">
        <f t="shared" si="16"/>
      </c>
      <c r="N180" s="53">
        <f t="shared" si="17"/>
      </c>
    </row>
    <row r="181" spans="1:14" ht="12.75">
      <c r="A181" s="38">
        <v>180</v>
      </c>
      <c r="B181" s="23"/>
      <c r="C181" s="37" t="str">
        <f t="shared" si="12"/>
        <v> </v>
      </c>
      <c r="D181" s="61" t="str">
        <f t="shared" si="13"/>
        <v> </v>
      </c>
      <c r="E181" s="47" t="str">
        <f t="shared" si="14"/>
        <v> </v>
      </c>
      <c r="F181" s="61" t="str">
        <f t="shared" si="15"/>
        <v> </v>
      </c>
      <c r="G181" s="23"/>
      <c r="H181" s="48"/>
      <c r="I181" s="53"/>
      <c r="J181" s="47"/>
      <c r="K181" s="53"/>
      <c r="M181" s="53">
        <f t="shared" si="16"/>
      </c>
      <c r="N181" s="53">
        <f t="shared" si="17"/>
      </c>
    </row>
    <row r="182" spans="1:14" ht="12.75">
      <c r="A182" s="38">
        <v>181</v>
      </c>
      <c r="B182" s="23"/>
      <c r="C182" s="37" t="str">
        <f t="shared" si="12"/>
        <v> </v>
      </c>
      <c r="D182" s="61" t="str">
        <f t="shared" si="13"/>
        <v> </v>
      </c>
      <c r="E182" s="47" t="str">
        <f t="shared" si="14"/>
        <v> </v>
      </c>
      <c r="F182" s="61" t="str">
        <f t="shared" si="15"/>
        <v> </v>
      </c>
      <c r="G182" s="23"/>
      <c r="H182" s="48"/>
      <c r="I182" s="53"/>
      <c r="J182" s="47"/>
      <c r="K182" s="53"/>
      <c r="L182" s="56"/>
      <c r="M182" s="53">
        <f t="shared" si="16"/>
      </c>
      <c r="N182" s="53">
        <f t="shared" si="17"/>
      </c>
    </row>
    <row r="183" spans="1:14" ht="12.75">
      <c r="A183" s="38">
        <v>182</v>
      </c>
      <c r="B183" s="23"/>
      <c r="C183" s="37" t="str">
        <f t="shared" si="12"/>
        <v> </v>
      </c>
      <c r="D183" s="61" t="str">
        <f t="shared" si="13"/>
        <v> </v>
      </c>
      <c r="E183" s="47" t="str">
        <f t="shared" si="14"/>
        <v> </v>
      </c>
      <c r="F183" s="61" t="str">
        <f t="shared" si="15"/>
        <v> </v>
      </c>
      <c r="G183" s="23"/>
      <c r="H183" s="48"/>
      <c r="I183" s="53"/>
      <c r="J183" s="47"/>
      <c r="K183" s="53"/>
      <c r="L183" s="56"/>
      <c r="M183" s="53">
        <f t="shared" si="16"/>
      </c>
      <c r="N183" s="53">
        <f t="shared" si="17"/>
      </c>
    </row>
    <row r="184" spans="1:14" ht="12.75">
      <c r="A184" s="38">
        <v>183</v>
      </c>
      <c r="B184" s="23"/>
      <c r="C184" s="37" t="str">
        <f t="shared" si="12"/>
        <v> </v>
      </c>
      <c r="D184" s="61" t="str">
        <f t="shared" si="13"/>
        <v> </v>
      </c>
      <c r="E184" s="47" t="str">
        <f t="shared" si="14"/>
        <v> </v>
      </c>
      <c r="F184" s="61" t="str">
        <f t="shared" si="15"/>
        <v> </v>
      </c>
      <c r="G184" s="23"/>
      <c r="H184" s="48"/>
      <c r="I184" s="53"/>
      <c r="J184" s="47"/>
      <c r="K184" s="53"/>
      <c r="M184" s="53">
        <f t="shared" si="16"/>
      </c>
      <c r="N184" s="53">
        <f t="shared" si="17"/>
      </c>
    </row>
    <row r="185" spans="1:14" ht="12.75">
      <c r="A185" s="38">
        <v>184</v>
      </c>
      <c r="B185" s="23"/>
      <c r="C185" s="37" t="str">
        <f t="shared" si="12"/>
        <v> </v>
      </c>
      <c r="D185" s="61" t="str">
        <f t="shared" si="13"/>
        <v> </v>
      </c>
      <c r="E185" s="47" t="str">
        <f t="shared" si="14"/>
        <v> </v>
      </c>
      <c r="F185" s="61" t="str">
        <f t="shared" si="15"/>
        <v> </v>
      </c>
      <c r="G185" s="23"/>
      <c r="H185" s="48"/>
      <c r="I185" s="53"/>
      <c r="J185" s="47"/>
      <c r="K185" s="53"/>
      <c r="M185" s="53">
        <f t="shared" si="16"/>
      </c>
      <c r="N185" s="53">
        <f t="shared" si="17"/>
      </c>
    </row>
    <row r="186" spans="1:14" ht="12.75">
      <c r="A186" s="38">
        <v>185</v>
      </c>
      <c r="B186" s="23"/>
      <c r="C186" s="37" t="str">
        <f t="shared" si="12"/>
        <v> </v>
      </c>
      <c r="D186" s="61" t="str">
        <f t="shared" si="13"/>
        <v> </v>
      </c>
      <c r="E186" s="47" t="str">
        <f t="shared" si="14"/>
        <v> </v>
      </c>
      <c r="F186" s="61" t="str">
        <f t="shared" si="15"/>
        <v> </v>
      </c>
      <c r="G186" s="23"/>
      <c r="H186" s="48"/>
      <c r="I186" s="53"/>
      <c r="J186" s="47"/>
      <c r="K186" s="53"/>
      <c r="M186" s="53">
        <f t="shared" si="16"/>
      </c>
      <c r="N186" s="53">
        <f t="shared" si="17"/>
      </c>
    </row>
    <row r="187" spans="1:14" ht="12.75">
      <c r="A187" s="38">
        <v>186</v>
      </c>
      <c r="B187" s="23"/>
      <c r="C187" s="37" t="str">
        <f t="shared" si="12"/>
        <v> </v>
      </c>
      <c r="D187" s="61" t="str">
        <f t="shared" si="13"/>
        <v> </v>
      </c>
      <c r="E187" s="47" t="str">
        <f t="shared" si="14"/>
        <v> </v>
      </c>
      <c r="F187" s="61" t="str">
        <f t="shared" si="15"/>
        <v> </v>
      </c>
      <c r="G187" s="23"/>
      <c r="H187" s="48"/>
      <c r="I187" s="53"/>
      <c r="J187" s="47"/>
      <c r="K187" s="53"/>
      <c r="M187" s="53">
        <f t="shared" si="16"/>
      </c>
      <c r="N187" s="53">
        <f t="shared" si="17"/>
      </c>
    </row>
    <row r="188" spans="1:14" ht="12.75">
      <c r="A188" s="38">
        <v>187</v>
      </c>
      <c r="B188" s="23"/>
      <c r="C188" s="37" t="str">
        <f t="shared" si="12"/>
        <v> </v>
      </c>
      <c r="D188" s="61" t="str">
        <f t="shared" si="13"/>
        <v> </v>
      </c>
      <c r="E188" s="47" t="str">
        <f t="shared" si="14"/>
        <v> </v>
      </c>
      <c r="F188" s="61" t="str">
        <f t="shared" si="15"/>
        <v> </v>
      </c>
      <c r="G188" s="23"/>
      <c r="H188" s="48"/>
      <c r="I188" s="53"/>
      <c r="J188" s="47"/>
      <c r="K188" s="53"/>
      <c r="L188" s="61"/>
      <c r="M188" s="53">
        <f t="shared" si="16"/>
      </c>
      <c r="N188" s="53">
        <f t="shared" si="17"/>
      </c>
    </row>
    <row r="189" spans="1:14" ht="12.75">
      <c r="A189" s="38">
        <v>188</v>
      </c>
      <c r="B189" s="23"/>
      <c r="C189" s="37" t="str">
        <f t="shared" si="12"/>
        <v> </v>
      </c>
      <c r="D189" s="61" t="str">
        <f t="shared" si="13"/>
        <v> </v>
      </c>
      <c r="E189" s="47" t="str">
        <f t="shared" si="14"/>
        <v> </v>
      </c>
      <c r="F189" s="61" t="str">
        <f t="shared" si="15"/>
        <v> </v>
      </c>
      <c r="G189" s="23"/>
      <c r="H189" s="48"/>
      <c r="I189" s="53"/>
      <c r="J189" s="47"/>
      <c r="K189" s="53"/>
      <c r="L189" s="56"/>
      <c r="M189" s="53">
        <f t="shared" si="16"/>
      </c>
      <c r="N189" s="53">
        <f t="shared" si="17"/>
      </c>
    </row>
    <row r="190" spans="1:14" ht="12.75">
      <c r="A190" s="38">
        <v>189</v>
      </c>
      <c r="B190" s="23"/>
      <c r="C190" s="37" t="str">
        <f t="shared" si="12"/>
        <v> </v>
      </c>
      <c r="D190" s="61" t="str">
        <f t="shared" si="13"/>
        <v> </v>
      </c>
      <c r="E190" s="47" t="str">
        <f t="shared" si="14"/>
        <v> </v>
      </c>
      <c r="F190" s="61" t="str">
        <f t="shared" si="15"/>
        <v> </v>
      </c>
      <c r="G190" s="23"/>
      <c r="H190" s="48"/>
      <c r="I190" s="53"/>
      <c r="J190" s="47"/>
      <c r="K190" s="53"/>
      <c r="L190" s="61"/>
      <c r="M190" s="53">
        <f t="shared" si="16"/>
      </c>
      <c r="N190" s="53">
        <f t="shared" si="17"/>
      </c>
    </row>
    <row r="191" spans="1:14" ht="12.75">
      <c r="A191" s="38">
        <v>190</v>
      </c>
      <c r="B191" s="23"/>
      <c r="C191" s="37" t="str">
        <f t="shared" si="12"/>
        <v> </v>
      </c>
      <c r="D191" s="61" t="str">
        <f t="shared" si="13"/>
        <v> </v>
      </c>
      <c r="E191" s="47" t="str">
        <f t="shared" si="14"/>
        <v> </v>
      </c>
      <c r="F191" s="61" t="str">
        <f t="shared" si="15"/>
        <v> </v>
      </c>
      <c r="G191" s="23"/>
      <c r="H191" s="48"/>
      <c r="I191" s="53"/>
      <c r="J191" s="47"/>
      <c r="K191" s="53"/>
      <c r="L191" s="56"/>
      <c r="M191" s="53">
        <f t="shared" si="16"/>
      </c>
      <c r="N191" s="53">
        <f t="shared" si="17"/>
      </c>
    </row>
    <row r="192" spans="1:14" ht="12.75">
      <c r="A192" s="38">
        <v>191</v>
      </c>
      <c r="B192" s="23"/>
      <c r="C192" s="37" t="str">
        <f t="shared" si="12"/>
        <v> </v>
      </c>
      <c r="D192" s="61" t="str">
        <f t="shared" si="13"/>
        <v> </v>
      </c>
      <c r="E192" s="47" t="str">
        <f t="shared" si="14"/>
        <v> </v>
      </c>
      <c r="F192" s="61" t="str">
        <f t="shared" si="15"/>
        <v> </v>
      </c>
      <c r="G192" s="23"/>
      <c r="H192" s="48"/>
      <c r="I192" s="53"/>
      <c r="J192" s="47"/>
      <c r="K192" s="53"/>
      <c r="M192" s="53">
        <f t="shared" si="16"/>
      </c>
      <c r="N192" s="53">
        <f t="shared" si="17"/>
      </c>
    </row>
    <row r="193" spans="1:14" ht="12.75">
      <c r="A193" s="38">
        <v>192</v>
      </c>
      <c r="B193" s="23"/>
      <c r="C193" s="37" t="str">
        <f t="shared" si="12"/>
        <v> </v>
      </c>
      <c r="D193" s="61" t="str">
        <f t="shared" si="13"/>
        <v> </v>
      </c>
      <c r="E193" s="47" t="str">
        <f t="shared" si="14"/>
        <v> </v>
      </c>
      <c r="F193" s="61" t="str">
        <f t="shared" si="15"/>
        <v> </v>
      </c>
      <c r="G193" s="23"/>
      <c r="H193" s="48"/>
      <c r="I193" s="53"/>
      <c r="J193" s="47"/>
      <c r="K193" s="53"/>
      <c r="L193" s="61"/>
      <c r="M193" s="53">
        <f t="shared" si="16"/>
      </c>
      <c r="N193" s="53">
        <f t="shared" si="17"/>
      </c>
    </row>
    <row r="194" spans="1:14" ht="12.75">
      <c r="A194" s="38">
        <v>193</v>
      </c>
      <c r="B194" s="23"/>
      <c r="C194" s="37" t="str">
        <f aca="true" t="shared" si="18" ref="C194:C257">IF(ISBLANK(B194)," ",G194)</f>
        <v> </v>
      </c>
      <c r="D194" s="61" t="str">
        <f aca="true" t="shared" si="19" ref="D194:D257">IF(ISBLANK(B194)," ",CONCATENATE(M194,", ",H194))</f>
        <v> </v>
      </c>
      <c r="E194" s="47" t="str">
        <f aca="true" t="shared" si="20" ref="E194:E257">IF(ISBLANK(B194)," ",J194)</f>
        <v> </v>
      </c>
      <c r="F194" s="61" t="str">
        <f aca="true" t="shared" si="21" ref="F194:F257">IF(ISBLANK(I194)," ",CONCATENATE(K194," ",N194))</f>
        <v> </v>
      </c>
      <c r="G194" s="23"/>
      <c r="H194" s="48"/>
      <c r="I194" s="53"/>
      <c r="J194" s="47"/>
      <c r="K194" s="53"/>
      <c r="L194" s="61"/>
      <c r="M194" s="53">
        <f aca="true" t="shared" si="22" ref="M194:M257">UPPER(I194)</f>
      </c>
      <c r="N194" s="53">
        <f aca="true" t="shared" si="23" ref="N194:N257">UPPER(L194)</f>
      </c>
    </row>
    <row r="195" spans="1:14" ht="12.75">
      <c r="A195" s="38">
        <v>194</v>
      </c>
      <c r="B195" s="23"/>
      <c r="C195" s="37" t="str">
        <f t="shared" si="18"/>
        <v> </v>
      </c>
      <c r="D195" s="61" t="str">
        <f t="shared" si="19"/>
        <v> </v>
      </c>
      <c r="E195" s="47" t="str">
        <f t="shared" si="20"/>
        <v> </v>
      </c>
      <c r="F195" s="61" t="str">
        <f t="shared" si="21"/>
        <v> </v>
      </c>
      <c r="G195" s="23"/>
      <c r="H195" s="48"/>
      <c r="I195" s="53"/>
      <c r="J195" s="47"/>
      <c r="K195" s="53"/>
      <c r="L195" s="61"/>
      <c r="M195" s="53">
        <f t="shared" si="22"/>
      </c>
      <c r="N195" s="53">
        <f t="shared" si="23"/>
      </c>
    </row>
    <row r="196" spans="1:14" ht="12.75">
      <c r="A196" s="38">
        <v>195</v>
      </c>
      <c r="B196" s="23"/>
      <c r="C196" s="37" t="str">
        <f t="shared" si="18"/>
        <v> </v>
      </c>
      <c r="D196" s="61" t="str">
        <f t="shared" si="19"/>
        <v> </v>
      </c>
      <c r="E196" s="47" t="str">
        <f t="shared" si="20"/>
        <v> </v>
      </c>
      <c r="F196" s="61" t="str">
        <f t="shared" si="21"/>
        <v> </v>
      </c>
      <c r="G196" s="23"/>
      <c r="H196" s="48"/>
      <c r="I196" s="53"/>
      <c r="J196" s="47"/>
      <c r="K196" s="53"/>
      <c r="L196" s="56"/>
      <c r="M196" s="53">
        <f t="shared" si="22"/>
      </c>
      <c r="N196" s="53">
        <f t="shared" si="23"/>
      </c>
    </row>
    <row r="197" spans="1:14" ht="12.75">
      <c r="A197" s="38">
        <v>196</v>
      </c>
      <c r="B197" s="23"/>
      <c r="C197" s="37" t="str">
        <f t="shared" si="18"/>
        <v> </v>
      </c>
      <c r="D197" s="61" t="str">
        <f t="shared" si="19"/>
        <v> </v>
      </c>
      <c r="E197" s="47" t="str">
        <f t="shared" si="20"/>
        <v> </v>
      </c>
      <c r="F197" s="61" t="str">
        <f t="shared" si="21"/>
        <v> </v>
      </c>
      <c r="G197" s="23"/>
      <c r="H197" s="48"/>
      <c r="I197" s="53"/>
      <c r="J197" s="47"/>
      <c r="K197" s="53"/>
      <c r="M197" s="53">
        <f t="shared" si="22"/>
      </c>
      <c r="N197" s="53">
        <f t="shared" si="23"/>
      </c>
    </row>
    <row r="198" spans="1:14" ht="12.75">
      <c r="A198" s="38">
        <v>197</v>
      </c>
      <c r="B198" s="23"/>
      <c r="C198" s="37" t="str">
        <f t="shared" si="18"/>
        <v> </v>
      </c>
      <c r="D198" s="61" t="str">
        <f t="shared" si="19"/>
        <v> </v>
      </c>
      <c r="E198" s="47" t="str">
        <f t="shared" si="20"/>
        <v> </v>
      </c>
      <c r="F198" s="61" t="str">
        <f t="shared" si="21"/>
        <v> </v>
      </c>
      <c r="G198" s="23"/>
      <c r="H198" s="48"/>
      <c r="I198" s="53"/>
      <c r="J198" s="47"/>
      <c r="K198" s="53"/>
      <c r="M198" s="53">
        <f t="shared" si="22"/>
      </c>
      <c r="N198" s="53">
        <f t="shared" si="23"/>
      </c>
    </row>
    <row r="199" spans="1:14" ht="12.75">
      <c r="A199" s="38">
        <v>198</v>
      </c>
      <c r="B199" s="23"/>
      <c r="C199" s="37" t="str">
        <f t="shared" si="18"/>
        <v> </v>
      </c>
      <c r="D199" s="61" t="str">
        <f t="shared" si="19"/>
        <v> </v>
      </c>
      <c r="E199" s="47" t="str">
        <f t="shared" si="20"/>
        <v> </v>
      </c>
      <c r="F199" s="61" t="str">
        <f t="shared" si="21"/>
        <v> </v>
      </c>
      <c r="G199" s="23"/>
      <c r="H199" s="48"/>
      <c r="I199" s="53"/>
      <c r="J199" s="47"/>
      <c r="K199" s="53"/>
      <c r="M199" s="53">
        <f t="shared" si="22"/>
      </c>
      <c r="N199" s="53">
        <f t="shared" si="23"/>
      </c>
    </row>
    <row r="200" spans="1:14" ht="12.75">
      <c r="A200" s="38">
        <v>199</v>
      </c>
      <c r="B200" s="23"/>
      <c r="C200" s="37" t="str">
        <f t="shared" si="18"/>
        <v> </v>
      </c>
      <c r="D200" s="61" t="str">
        <f t="shared" si="19"/>
        <v> </v>
      </c>
      <c r="E200" s="47" t="str">
        <f t="shared" si="20"/>
        <v> </v>
      </c>
      <c r="F200" s="61" t="str">
        <f t="shared" si="21"/>
        <v> </v>
      </c>
      <c r="G200" s="23"/>
      <c r="H200" s="48"/>
      <c r="I200" s="53"/>
      <c r="J200" s="47"/>
      <c r="K200" s="53"/>
      <c r="M200" s="53">
        <f t="shared" si="22"/>
      </c>
      <c r="N200" s="53">
        <f t="shared" si="23"/>
      </c>
    </row>
    <row r="201" spans="1:14" ht="12.75">
      <c r="A201" s="38">
        <v>200</v>
      </c>
      <c r="B201" s="23"/>
      <c r="C201" s="37" t="str">
        <f t="shared" si="18"/>
        <v> </v>
      </c>
      <c r="D201" s="61" t="str">
        <f t="shared" si="19"/>
        <v> </v>
      </c>
      <c r="E201" s="47" t="str">
        <f t="shared" si="20"/>
        <v> </v>
      </c>
      <c r="F201" s="61" t="str">
        <f t="shared" si="21"/>
        <v> </v>
      </c>
      <c r="G201" s="23"/>
      <c r="H201" s="48"/>
      <c r="I201" s="53"/>
      <c r="J201" s="47"/>
      <c r="K201" s="53"/>
      <c r="M201" s="53">
        <f t="shared" si="22"/>
      </c>
      <c r="N201" s="53">
        <f t="shared" si="23"/>
      </c>
    </row>
    <row r="202" spans="1:14" ht="12.75">
      <c r="A202" s="38">
        <v>201</v>
      </c>
      <c r="B202" s="23"/>
      <c r="C202" s="37" t="str">
        <f t="shared" si="18"/>
        <v> </v>
      </c>
      <c r="D202" s="61" t="str">
        <f t="shared" si="19"/>
        <v> </v>
      </c>
      <c r="E202" s="47" t="str">
        <f t="shared" si="20"/>
        <v> </v>
      </c>
      <c r="F202" s="61" t="str">
        <f t="shared" si="21"/>
        <v> </v>
      </c>
      <c r="G202" s="23"/>
      <c r="H202" s="48"/>
      <c r="I202" s="53"/>
      <c r="J202" s="47"/>
      <c r="K202" s="53"/>
      <c r="M202" s="53">
        <f t="shared" si="22"/>
      </c>
      <c r="N202" s="53">
        <f t="shared" si="23"/>
      </c>
    </row>
    <row r="203" spans="1:14" ht="12.75">
      <c r="A203" s="38">
        <v>202</v>
      </c>
      <c r="B203" s="23"/>
      <c r="C203" s="37" t="str">
        <f t="shared" si="18"/>
        <v> </v>
      </c>
      <c r="D203" s="61" t="str">
        <f t="shared" si="19"/>
        <v> </v>
      </c>
      <c r="E203" s="47" t="str">
        <f t="shared" si="20"/>
        <v> </v>
      </c>
      <c r="F203" s="61" t="str">
        <f t="shared" si="21"/>
        <v> </v>
      </c>
      <c r="G203" s="23"/>
      <c r="H203" s="48"/>
      <c r="I203" s="53"/>
      <c r="J203" s="47"/>
      <c r="K203" s="53"/>
      <c r="L203" s="56"/>
      <c r="M203" s="53">
        <f t="shared" si="22"/>
      </c>
      <c r="N203" s="53">
        <f t="shared" si="23"/>
      </c>
    </row>
    <row r="204" spans="1:14" ht="12.75">
      <c r="A204" s="38">
        <v>203</v>
      </c>
      <c r="B204" s="23"/>
      <c r="C204" s="37" t="str">
        <f t="shared" si="18"/>
        <v> </v>
      </c>
      <c r="D204" s="61" t="str">
        <f t="shared" si="19"/>
        <v> </v>
      </c>
      <c r="E204" s="47" t="str">
        <f t="shared" si="20"/>
        <v> </v>
      </c>
      <c r="F204" s="61" t="str">
        <f t="shared" si="21"/>
        <v> </v>
      </c>
      <c r="G204" s="23"/>
      <c r="H204" s="48"/>
      <c r="I204" s="53"/>
      <c r="J204" s="47"/>
      <c r="K204" s="53"/>
      <c r="L204" s="61"/>
      <c r="M204" s="53">
        <f t="shared" si="22"/>
      </c>
      <c r="N204" s="53">
        <f t="shared" si="23"/>
      </c>
    </row>
    <row r="205" spans="1:14" ht="12.75">
      <c r="A205" s="38">
        <v>204</v>
      </c>
      <c r="B205" s="23"/>
      <c r="C205" s="37" t="str">
        <f t="shared" si="18"/>
        <v> </v>
      </c>
      <c r="D205" s="61" t="str">
        <f t="shared" si="19"/>
        <v> </v>
      </c>
      <c r="E205" s="47" t="str">
        <f t="shared" si="20"/>
        <v> </v>
      </c>
      <c r="F205" s="61" t="str">
        <f t="shared" si="21"/>
        <v> </v>
      </c>
      <c r="G205" s="23"/>
      <c r="H205" s="48"/>
      <c r="I205" s="53"/>
      <c r="J205" s="47"/>
      <c r="K205" s="53"/>
      <c r="L205" s="61"/>
      <c r="M205" s="53">
        <f t="shared" si="22"/>
      </c>
      <c r="N205" s="53">
        <f t="shared" si="23"/>
      </c>
    </row>
    <row r="206" spans="1:14" ht="12.75">
      <c r="A206" s="38">
        <v>205</v>
      </c>
      <c r="B206" s="23"/>
      <c r="C206" s="37" t="str">
        <f t="shared" si="18"/>
        <v> </v>
      </c>
      <c r="D206" s="61" t="str">
        <f t="shared" si="19"/>
        <v> </v>
      </c>
      <c r="E206" s="47" t="str">
        <f t="shared" si="20"/>
        <v> </v>
      </c>
      <c r="F206" s="61" t="str">
        <f t="shared" si="21"/>
        <v> </v>
      </c>
      <c r="G206" s="23"/>
      <c r="H206" s="48"/>
      <c r="I206" s="53"/>
      <c r="J206" s="47"/>
      <c r="K206" s="53"/>
      <c r="L206" s="56"/>
      <c r="M206" s="53">
        <f t="shared" si="22"/>
      </c>
      <c r="N206" s="53">
        <f t="shared" si="23"/>
      </c>
    </row>
    <row r="207" spans="1:14" ht="12.75">
      <c r="A207" s="38">
        <v>206</v>
      </c>
      <c r="B207" s="23"/>
      <c r="C207" s="37" t="str">
        <f t="shared" si="18"/>
        <v> </v>
      </c>
      <c r="D207" s="61" t="str">
        <f t="shared" si="19"/>
        <v> </v>
      </c>
      <c r="E207" s="47" t="str">
        <f t="shared" si="20"/>
        <v> </v>
      </c>
      <c r="F207" s="61" t="str">
        <f t="shared" si="21"/>
        <v> </v>
      </c>
      <c r="G207" s="23"/>
      <c r="H207" s="48"/>
      <c r="I207" s="53"/>
      <c r="J207" s="47"/>
      <c r="K207" s="53"/>
      <c r="L207" s="56"/>
      <c r="M207" s="53">
        <f t="shared" si="22"/>
      </c>
      <c r="N207" s="53">
        <f t="shared" si="23"/>
      </c>
    </row>
    <row r="208" spans="1:14" ht="12.75">
      <c r="A208" s="38">
        <v>207</v>
      </c>
      <c r="B208" s="23"/>
      <c r="C208" s="37" t="str">
        <f t="shared" si="18"/>
        <v> </v>
      </c>
      <c r="D208" s="61" t="str">
        <f t="shared" si="19"/>
        <v> </v>
      </c>
      <c r="E208" s="47" t="str">
        <f t="shared" si="20"/>
        <v> </v>
      </c>
      <c r="F208" s="61" t="str">
        <f t="shared" si="21"/>
        <v> </v>
      </c>
      <c r="G208" s="23"/>
      <c r="H208" s="48"/>
      <c r="I208" s="53"/>
      <c r="J208" s="47"/>
      <c r="K208" s="53"/>
      <c r="L208" s="56"/>
      <c r="M208" s="53">
        <f t="shared" si="22"/>
      </c>
      <c r="N208" s="53">
        <f t="shared" si="23"/>
      </c>
    </row>
    <row r="209" spans="1:14" ht="12.75">
      <c r="A209" s="38">
        <v>208</v>
      </c>
      <c r="B209" s="23"/>
      <c r="C209" s="37" t="str">
        <f t="shared" si="18"/>
        <v> </v>
      </c>
      <c r="D209" s="61" t="str">
        <f t="shared" si="19"/>
        <v> </v>
      </c>
      <c r="E209" s="47" t="str">
        <f t="shared" si="20"/>
        <v> </v>
      </c>
      <c r="F209" s="61" t="str">
        <f t="shared" si="21"/>
        <v> </v>
      </c>
      <c r="G209" s="23"/>
      <c r="H209" s="48"/>
      <c r="I209" s="53"/>
      <c r="J209" s="47"/>
      <c r="K209" s="53"/>
      <c r="L209" s="56"/>
      <c r="M209" s="53">
        <f t="shared" si="22"/>
      </c>
      <c r="N209" s="53">
        <f t="shared" si="23"/>
      </c>
    </row>
    <row r="210" spans="1:14" ht="12.75">
      <c r="A210" s="38">
        <v>209</v>
      </c>
      <c r="B210" s="23"/>
      <c r="C210" s="37" t="str">
        <f t="shared" si="18"/>
        <v> </v>
      </c>
      <c r="D210" s="61" t="str">
        <f t="shared" si="19"/>
        <v> </v>
      </c>
      <c r="E210" s="47" t="str">
        <f t="shared" si="20"/>
        <v> </v>
      </c>
      <c r="F210" s="61" t="str">
        <f t="shared" si="21"/>
        <v> </v>
      </c>
      <c r="G210" s="23"/>
      <c r="H210" s="48"/>
      <c r="I210" s="53"/>
      <c r="J210" s="47"/>
      <c r="K210" s="53"/>
      <c r="L210" s="56"/>
      <c r="M210" s="53">
        <f t="shared" si="22"/>
      </c>
      <c r="N210" s="53">
        <f t="shared" si="23"/>
      </c>
    </row>
    <row r="211" spans="1:14" ht="12.75">
      <c r="A211" s="38">
        <v>210</v>
      </c>
      <c r="B211" s="23"/>
      <c r="C211" s="37" t="str">
        <f t="shared" si="18"/>
        <v> </v>
      </c>
      <c r="D211" s="61" t="str">
        <f t="shared" si="19"/>
        <v> </v>
      </c>
      <c r="E211" s="47" t="str">
        <f t="shared" si="20"/>
        <v> </v>
      </c>
      <c r="F211" s="61" t="str">
        <f t="shared" si="21"/>
        <v> </v>
      </c>
      <c r="G211" s="23"/>
      <c r="H211" s="48"/>
      <c r="I211" s="53"/>
      <c r="J211" s="47"/>
      <c r="K211" s="53"/>
      <c r="L211" s="56"/>
      <c r="M211" s="53">
        <f t="shared" si="22"/>
      </c>
      <c r="N211" s="53">
        <f t="shared" si="23"/>
      </c>
    </row>
    <row r="212" spans="1:14" ht="12.75">
      <c r="A212" s="38">
        <v>211</v>
      </c>
      <c r="B212" s="23"/>
      <c r="C212" s="37" t="str">
        <f t="shared" si="18"/>
        <v> </v>
      </c>
      <c r="D212" s="61" t="str">
        <f t="shared" si="19"/>
        <v> </v>
      </c>
      <c r="E212" s="47" t="str">
        <f t="shared" si="20"/>
        <v> </v>
      </c>
      <c r="F212" s="61" t="str">
        <f t="shared" si="21"/>
        <v> </v>
      </c>
      <c r="G212" s="23"/>
      <c r="H212" s="48"/>
      <c r="I212" s="53"/>
      <c r="J212" s="47"/>
      <c r="K212" s="53"/>
      <c r="L212" s="56"/>
      <c r="M212" s="53">
        <f t="shared" si="22"/>
      </c>
      <c r="N212" s="53">
        <f t="shared" si="23"/>
      </c>
    </row>
    <row r="213" spans="1:14" ht="12.75">
      <c r="A213" s="38">
        <v>212</v>
      </c>
      <c r="B213" s="23"/>
      <c r="C213" s="37" t="str">
        <f t="shared" si="18"/>
        <v> </v>
      </c>
      <c r="D213" s="61" t="str">
        <f t="shared" si="19"/>
        <v> </v>
      </c>
      <c r="E213" s="47" t="str">
        <f t="shared" si="20"/>
        <v> </v>
      </c>
      <c r="F213" s="61" t="str">
        <f t="shared" si="21"/>
        <v> </v>
      </c>
      <c r="G213" s="23"/>
      <c r="H213" s="48"/>
      <c r="I213" s="53"/>
      <c r="J213" s="47"/>
      <c r="K213" s="53"/>
      <c r="L213" s="56"/>
      <c r="M213" s="53">
        <f t="shared" si="22"/>
      </c>
      <c r="N213" s="53">
        <f t="shared" si="23"/>
      </c>
    </row>
    <row r="214" spans="1:14" ht="12.75">
      <c r="A214" s="38">
        <v>213</v>
      </c>
      <c r="B214" s="23"/>
      <c r="C214" s="37" t="str">
        <f t="shared" si="18"/>
        <v> </v>
      </c>
      <c r="D214" s="61" t="str">
        <f t="shared" si="19"/>
        <v> </v>
      </c>
      <c r="E214" s="47" t="str">
        <f t="shared" si="20"/>
        <v> </v>
      </c>
      <c r="F214" s="61" t="str">
        <f t="shared" si="21"/>
        <v> </v>
      </c>
      <c r="G214" s="23"/>
      <c r="H214" s="48"/>
      <c r="I214" s="53"/>
      <c r="J214" s="47"/>
      <c r="K214" s="53"/>
      <c r="L214" s="61"/>
      <c r="M214" s="53">
        <f t="shared" si="22"/>
      </c>
      <c r="N214" s="53">
        <f t="shared" si="23"/>
      </c>
    </row>
    <row r="215" spans="1:14" ht="12.75">
      <c r="A215" s="38">
        <v>214</v>
      </c>
      <c r="B215" s="23"/>
      <c r="C215" s="37" t="str">
        <f t="shared" si="18"/>
        <v> </v>
      </c>
      <c r="D215" s="61" t="str">
        <f t="shared" si="19"/>
        <v> </v>
      </c>
      <c r="E215" s="47" t="str">
        <f t="shared" si="20"/>
        <v> </v>
      </c>
      <c r="F215" s="61" t="str">
        <f t="shared" si="21"/>
        <v> </v>
      </c>
      <c r="G215" s="23"/>
      <c r="H215" s="48"/>
      <c r="I215" s="53"/>
      <c r="J215" s="47"/>
      <c r="K215" s="53"/>
      <c r="L215" s="56"/>
      <c r="M215" s="53">
        <f t="shared" si="22"/>
      </c>
      <c r="N215" s="53">
        <f t="shared" si="23"/>
      </c>
    </row>
    <row r="216" spans="1:14" ht="12.75">
      <c r="A216" s="38">
        <v>215</v>
      </c>
      <c r="B216" s="23"/>
      <c r="C216" s="37" t="str">
        <f t="shared" si="18"/>
        <v> </v>
      </c>
      <c r="D216" s="61" t="str">
        <f t="shared" si="19"/>
        <v> </v>
      </c>
      <c r="E216" s="47" t="str">
        <f t="shared" si="20"/>
        <v> </v>
      </c>
      <c r="F216" s="61" t="str">
        <f t="shared" si="21"/>
        <v> </v>
      </c>
      <c r="G216" s="23"/>
      <c r="H216" s="48"/>
      <c r="I216" s="53"/>
      <c r="J216" s="47"/>
      <c r="K216" s="53"/>
      <c r="L216" s="61"/>
      <c r="M216" s="53">
        <f t="shared" si="22"/>
      </c>
      <c r="N216" s="53">
        <f t="shared" si="23"/>
      </c>
    </row>
    <row r="217" spans="1:14" ht="12.75">
      <c r="A217" s="38">
        <v>216</v>
      </c>
      <c r="B217" s="23"/>
      <c r="C217" s="37" t="str">
        <f t="shared" si="18"/>
        <v> </v>
      </c>
      <c r="D217" s="61" t="str">
        <f t="shared" si="19"/>
        <v> </v>
      </c>
      <c r="E217" s="47" t="str">
        <f t="shared" si="20"/>
        <v> </v>
      </c>
      <c r="F217" s="61" t="str">
        <f t="shared" si="21"/>
        <v> </v>
      </c>
      <c r="G217" s="23"/>
      <c r="H217" s="48"/>
      <c r="I217" s="53"/>
      <c r="J217" s="47"/>
      <c r="K217" s="53"/>
      <c r="L217" s="56"/>
      <c r="M217" s="53">
        <f t="shared" si="22"/>
      </c>
      <c r="N217" s="53">
        <f t="shared" si="23"/>
      </c>
    </row>
    <row r="218" spans="1:14" ht="12.75">
      <c r="A218" s="38">
        <v>217</v>
      </c>
      <c r="B218" s="23"/>
      <c r="C218" s="37" t="str">
        <f t="shared" si="18"/>
        <v> </v>
      </c>
      <c r="D218" s="61" t="str">
        <f t="shared" si="19"/>
        <v> </v>
      </c>
      <c r="E218" s="47" t="str">
        <f t="shared" si="20"/>
        <v> </v>
      </c>
      <c r="F218" s="61" t="str">
        <f t="shared" si="21"/>
        <v> </v>
      </c>
      <c r="G218" s="23"/>
      <c r="H218" s="48"/>
      <c r="I218" s="53"/>
      <c r="J218" s="47"/>
      <c r="K218" s="53"/>
      <c r="L218" s="56"/>
      <c r="M218" s="53">
        <f t="shared" si="22"/>
      </c>
      <c r="N218" s="53">
        <f t="shared" si="23"/>
      </c>
    </row>
    <row r="219" spans="1:14" ht="12.75">
      <c r="A219" s="38">
        <v>218</v>
      </c>
      <c r="B219" s="23"/>
      <c r="C219" s="37" t="str">
        <f t="shared" si="18"/>
        <v> </v>
      </c>
      <c r="D219" s="61" t="str">
        <f t="shared" si="19"/>
        <v> </v>
      </c>
      <c r="E219" s="47" t="str">
        <f t="shared" si="20"/>
        <v> </v>
      </c>
      <c r="F219" s="61" t="str">
        <f t="shared" si="21"/>
        <v> </v>
      </c>
      <c r="G219" s="23"/>
      <c r="H219" s="48"/>
      <c r="I219" s="53"/>
      <c r="J219" s="47"/>
      <c r="K219" s="53"/>
      <c r="L219" s="56"/>
      <c r="M219" s="53">
        <f t="shared" si="22"/>
      </c>
      <c r="N219" s="53">
        <f t="shared" si="23"/>
      </c>
    </row>
    <row r="220" spans="1:14" ht="12.75">
      <c r="A220" s="38">
        <v>219</v>
      </c>
      <c r="B220" s="23"/>
      <c r="C220" s="37" t="str">
        <f t="shared" si="18"/>
        <v> </v>
      </c>
      <c r="D220" s="61" t="str">
        <f t="shared" si="19"/>
        <v> </v>
      </c>
      <c r="E220" s="47" t="str">
        <f t="shared" si="20"/>
        <v> </v>
      </c>
      <c r="F220" s="61" t="str">
        <f t="shared" si="21"/>
        <v> </v>
      </c>
      <c r="G220" s="23"/>
      <c r="H220" s="48"/>
      <c r="I220" s="53"/>
      <c r="J220" s="47"/>
      <c r="K220" s="53"/>
      <c r="L220" s="61"/>
      <c r="M220" s="53">
        <f t="shared" si="22"/>
      </c>
      <c r="N220" s="53">
        <f t="shared" si="23"/>
      </c>
    </row>
    <row r="221" spans="1:14" ht="12.75">
      <c r="A221" s="38">
        <v>220</v>
      </c>
      <c r="B221" s="23"/>
      <c r="C221" s="37" t="str">
        <f t="shared" si="18"/>
        <v> </v>
      </c>
      <c r="D221" s="61" t="str">
        <f t="shared" si="19"/>
        <v> </v>
      </c>
      <c r="E221" s="47" t="str">
        <f t="shared" si="20"/>
        <v> </v>
      </c>
      <c r="F221" s="61" t="str">
        <f t="shared" si="21"/>
        <v> </v>
      </c>
      <c r="G221" s="23"/>
      <c r="H221" s="48"/>
      <c r="I221" s="53"/>
      <c r="J221" s="47"/>
      <c r="K221" s="53"/>
      <c r="L221" s="61"/>
      <c r="M221" s="53">
        <f t="shared" si="22"/>
      </c>
      <c r="N221" s="53">
        <f t="shared" si="23"/>
      </c>
    </row>
    <row r="222" spans="1:14" ht="12.75">
      <c r="A222" s="38">
        <v>221</v>
      </c>
      <c r="B222" s="23"/>
      <c r="C222" s="37" t="str">
        <f t="shared" si="18"/>
        <v> </v>
      </c>
      <c r="D222" s="61" t="str">
        <f t="shared" si="19"/>
        <v> </v>
      </c>
      <c r="E222" s="47" t="str">
        <f t="shared" si="20"/>
        <v> </v>
      </c>
      <c r="F222" s="61" t="str">
        <f t="shared" si="21"/>
        <v> </v>
      </c>
      <c r="G222" s="23"/>
      <c r="H222" s="48"/>
      <c r="I222" s="53"/>
      <c r="J222" s="47"/>
      <c r="K222" s="53"/>
      <c r="L222" s="56"/>
      <c r="M222" s="53">
        <f t="shared" si="22"/>
      </c>
      <c r="N222" s="53">
        <f t="shared" si="23"/>
      </c>
    </row>
    <row r="223" spans="1:14" ht="12.75">
      <c r="A223" s="38">
        <v>222</v>
      </c>
      <c r="B223" s="23"/>
      <c r="C223" s="37" t="str">
        <f t="shared" si="18"/>
        <v> </v>
      </c>
      <c r="D223" s="61" t="str">
        <f t="shared" si="19"/>
        <v> </v>
      </c>
      <c r="E223" s="47" t="str">
        <f t="shared" si="20"/>
        <v> </v>
      </c>
      <c r="F223" s="61" t="str">
        <f t="shared" si="21"/>
        <v> </v>
      </c>
      <c r="G223" s="23"/>
      <c r="H223" s="48"/>
      <c r="I223" s="53"/>
      <c r="J223" s="47"/>
      <c r="K223" s="53"/>
      <c r="L223" s="56"/>
      <c r="M223" s="53">
        <f t="shared" si="22"/>
      </c>
      <c r="N223" s="53">
        <f t="shared" si="23"/>
      </c>
    </row>
    <row r="224" spans="1:14" ht="12.75">
      <c r="A224" s="38">
        <v>223</v>
      </c>
      <c r="B224" s="23"/>
      <c r="C224" s="37" t="str">
        <f t="shared" si="18"/>
        <v> </v>
      </c>
      <c r="D224" s="61" t="str">
        <f t="shared" si="19"/>
        <v> </v>
      </c>
      <c r="E224" s="47" t="str">
        <f t="shared" si="20"/>
        <v> </v>
      </c>
      <c r="F224" s="61" t="str">
        <f t="shared" si="21"/>
        <v> </v>
      </c>
      <c r="G224" s="23"/>
      <c r="H224" s="48"/>
      <c r="I224" s="53"/>
      <c r="J224" s="47"/>
      <c r="K224" s="53"/>
      <c r="L224" s="56"/>
      <c r="M224" s="53">
        <f t="shared" si="22"/>
      </c>
      <c r="N224" s="53">
        <f t="shared" si="23"/>
      </c>
    </row>
    <row r="225" spans="1:14" ht="12.75">
      <c r="A225" s="38">
        <v>224</v>
      </c>
      <c r="B225" s="23"/>
      <c r="C225" s="37" t="str">
        <f t="shared" si="18"/>
        <v> </v>
      </c>
      <c r="D225" s="61" t="str">
        <f t="shared" si="19"/>
        <v> </v>
      </c>
      <c r="E225" s="47" t="str">
        <f t="shared" si="20"/>
        <v> </v>
      </c>
      <c r="F225" s="61" t="str">
        <f t="shared" si="21"/>
        <v> </v>
      </c>
      <c r="G225" s="23"/>
      <c r="H225" s="48"/>
      <c r="I225" s="53"/>
      <c r="J225" s="47"/>
      <c r="K225" s="53"/>
      <c r="L225" s="56"/>
      <c r="M225" s="53">
        <f t="shared" si="22"/>
      </c>
      <c r="N225" s="53">
        <f t="shared" si="23"/>
      </c>
    </row>
    <row r="226" spans="1:14" ht="12.75">
      <c r="A226" s="38">
        <v>225</v>
      </c>
      <c r="B226" s="23"/>
      <c r="C226" s="37" t="str">
        <f t="shared" si="18"/>
        <v> </v>
      </c>
      <c r="D226" s="61" t="str">
        <f t="shared" si="19"/>
        <v> </v>
      </c>
      <c r="E226" s="47" t="str">
        <f t="shared" si="20"/>
        <v> </v>
      </c>
      <c r="F226" s="61" t="str">
        <f t="shared" si="21"/>
        <v> </v>
      </c>
      <c r="G226" s="23"/>
      <c r="H226" s="48"/>
      <c r="I226" s="53"/>
      <c r="J226" s="47"/>
      <c r="K226" s="53"/>
      <c r="L226" s="56"/>
      <c r="M226" s="53">
        <f t="shared" si="22"/>
      </c>
      <c r="N226" s="53">
        <f t="shared" si="23"/>
      </c>
    </row>
    <row r="227" spans="1:14" ht="12.75">
      <c r="A227" s="38">
        <v>226</v>
      </c>
      <c r="B227" s="23"/>
      <c r="C227" s="37" t="str">
        <f t="shared" si="18"/>
        <v> </v>
      </c>
      <c r="D227" s="61" t="str">
        <f t="shared" si="19"/>
        <v> </v>
      </c>
      <c r="E227" s="47" t="str">
        <f t="shared" si="20"/>
        <v> </v>
      </c>
      <c r="F227" s="61" t="str">
        <f t="shared" si="21"/>
        <v> </v>
      </c>
      <c r="G227" s="23"/>
      <c r="H227" s="48"/>
      <c r="I227" s="53"/>
      <c r="J227" s="47"/>
      <c r="K227" s="53"/>
      <c r="L227" s="56"/>
      <c r="M227" s="53">
        <f t="shared" si="22"/>
      </c>
      <c r="N227" s="53">
        <f t="shared" si="23"/>
      </c>
    </row>
    <row r="228" spans="1:14" ht="12.75">
      <c r="A228" s="38">
        <v>227</v>
      </c>
      <c r="B228" s="23"/>
      <c r="C228" s="37" t="str">
        <f t="shared" si="18"/>
        <v> </v>
      </c>
      <c r="D228" s="61" t="str">
        <f t="shared" si="19"/>
        <v> </v>
      </c>
      <c r="E228" s="47" t="str">
        <f t="shared" si="20"/>
        <v> </v>
      </c>
      <c r="F228" s="61" t="str">
        <f t="shared" si="21"/>
        <v> </v>
      </c>
      <c r="G228" s="23"/>
      <c r="H228" s="48"/>
      <c r="I228" s="53"/>
      <c r="J228" s="47"/>
      <c r="K228" s="53"/>
      <c r="L228" s="56"/>
      <c r="M228" s="53">
        <f t="shared" si="22"/>
      </c>
      <c r="N228" s="53">
        <f t="shared" si="23"/>
      </c>
    </row>
    <row r="229" spans="1:14" ht="12.75">
      <c r="A229" s="38">
        <v>228</v>
      </c>
      <c r="B229" s="23"/>
      <c r="C229" s="37" t="str">
        <f t="shared" si="18"/>
        <v> </v>
      </c>
      <c r="D229" s="61" t="str">
        <f t="shared" si="19"/>
        <v> </v>
      </c>
      <c r="E229" s="47" t="str">
        <f t="shared" si="20"/>
        <v> </v>
      </c>
      <c r="F229" s="61" t="str">
        <f t="shared" si="21"/>
        <v> </v>
      </c>
      <c r="G229" s="23"/>
      <c r="H229" s="48"/>
      <c r="I229" s="53"/>
      <c r="J229" s="47"/>
      <c r="K229" s="53"/>
      <c r="L229" s="56"/>
      <c r="M229" s="53">
        <f t="shared" si="22"/>
      </c>
      <c r="N229" s="53">
        <f t="shared" si="23"/>
      </c>
    </row>
    <row r="230" spans="1:14" ht="12.75">
      <c r="A230" s="38">
        <v>229</v>
      </c>
      <c r="B230" s="23"/>
      <c r="C230" s="37" t="str">
        <f t="shared" si="18"/>
        <v> </v>
      </c>
      <c r="D230" s="61" t="str">
        <f t="shared" si="19"/>
        <v> </v>
      </c>
      <c r="E230" s="47" t="str">
        <f t="shared" si="20"/>
        <v> </v>
      </c>
      <c r="F230" s="61" t="str">
        <f t="shared" si="21"/>
        <v> </v>
      </c>
      <c r="G230" s="23"/>
      <c r="H230" s="48"/>
      <c r="I230" s="53"/>
      <c r="J230" s="47"/>
      <c r="K230" s="53"/>
      <c r="M230" s="53">
        <f t="shared" si="22"/>
      </c>
      <c r="N230" s="53">
        <f t="shared" si="23"/>
      </c>
    </row>
    <row r="231" spans="1:14" ht="12.75">
      <c r="A231" s="38">
        <v>230</v>
      </c>
      <c r="B231" s="23"/>
      <c r="C231" s="37" t="str">
        <f t="shared" si="18"/>
        <v> </v>
      </c>
      <c r="D231" s="61" t="str">
        <f t="shared" si="19"/>
        <v> </v>
      </c>
      <c r="E231" s="47" t="str">
        <f t="shared" si="20"/>
        <v> </v>
      </c>
      <c r="F231" s="61" t="str">
        <f t="shared" si="21"/>
        <v> </v>
      </c>
      <c r="G231" s="23"/>
      <c r="H231" s="48"/>
      <c r="I231" s="53"/>
      <c r="J231" s="47"/>
      <c r="K231" s="53"/>
      <c r="L231" s="56"/>
      <c r="M231" s="53">
        <f t="shared" si="22"/>
      </c>
      <c r="N231" s="53">
        <f t="shared" si="23"/>
      </c>
    </row>
    <row r="232" spans="1:14" ht="12.75">
      <c r="A232" s="38">
        <v>231</v>
      </c>
      <c r="B232" s="23"/>
      <c r="C232" s="37" t="str">
        <f t="shared" si="18"/>
        <v> </v>
      </c>
      <c r="D232" s="61" t="str">
        <f t="shared" si="19"/>
        <v> </v>
      </c>
      <c r="E232" s="47" t="str">
        <f t="shared" si="20"/>
        <v> </v>
      </c>
      <c r="F232" s="61" t="str">
        <f t="shared" si="21"/>
        <v> </v>
      </c>
      <c r="G232" s="23"/>
      <c r="H232" s="48"/>
      <c r="I232" s="53"/>
      <c r="J232" s="47"/>
      <c r="K232" s="53"/>
      <c r="L232" s="56"/>
      <c r="M232" s="53">
        <f t="shared" si="22"/>
      </c>
      <c r="N232" s="53">
        <f t="shared" si="23"/>
      </c>
    </row>
    <row r="233" spans="1:14" ht="12.75">
      <c r="A233" s="38">
        <v>232</v>
      </c>
      <c r="B233" s="23"/>
      <c r="C233" s="37" t="str">
        <f t="shared" si="18"/>
        <v> </v>
      </c>
      <c r="D233" s="61" t="str">
        <f t="shared" si="19"/>
        <v> </v>
      </c>
      <c r="E233" s="47" t="str">
        <f t="shared" si="20"/>
        <v> </v>
      </c>
      <c r="F233" s="61" t="str">
        <f t="shared" si="21"/>
        <v> </v>
      </c>
      <c r="G233" s="23"/>
      <c r="H233" s="48"/>
      <c r="I233" s="53"/>
      <c r="J233" s="47"/>
      <c r="K233" s="53"/>
      <c r="L233" s="56"/>
      <c r="M233" s="53">
        <f t="shared" si="22"/>
      </c>
      <c r="N233" s="53">
        <f t="shared" si="23"/>
      </c>
    </row>
    <row r="234" spans="1:14" ht="12.75">
      <c r="A234" s="38">
        <v>233</v>
      </c>
      <c r="B234" s="23"/>
      <c r="C234" s="37" t="str">
        <f t="shared" si="18"/>
        <v> </v>
      </c>
      <c r="D234" s="61" t="str">
        <f t="shared" si="19"/>
        <v> </v>
      </c>
      <c r="E234" s="47" t="str">
        <f t="shared" si="20"/>
        <v> </v>
      </c>
      <c r="F234" s="61" t="str">
        <f t="shared" si="21"/>
        <v> </v>
      </c>
      <c r="G234" s="23"/>
      <c r="H234" s="48"/>
      <c r="I234" s="53"/>
      <c r="J234" s="47"/>
      <c r="K234" s="53"/>
      <c r="L234" s="56"/>
      <c r="M234" s="53">
        <f t="shared" si="22"/>
      </c>
      <c r="N234" s="53">
        <f t="shared" si="23"/>
      </c>
    </row>
    <row r="235" spans="1:14" ht="12.75">
      <c r="A235" s="38">
        <v>234</v>
      </c>
      <c r="B235" s="23"/>
      <c r="C235" s="37" t="str">
        <f t="shared" si="18"/>
        <v> </v>
      </c>
      <c r="D235" s="61" t="str">
        <f t="shared" si="19"/>
        <v> </v>
      </c>
      <c r="E235" s="47" t="str">
        <f t="shared" si="20"/>
        <v> </v>
      </c>
      <c r="F235" s="61" t="str">
        <f t="shared" si="21"/>
        <v> </v>
      </c>
      <c r="G235" s="23"/>
      <c r="H235" s="48"/>
      <c r="I235" s="53"/>
      <c r="J235" s="47"/>
      <c r="K235" s="53"/>
      <c r="L235" s="56"/>
      <c r="M235" s="53">
        <f t="shared" si="22"/>
      </c>
      <c r="N235" s="53">
        <f t="shared" si="23"/>
      </c>
    </row>
    <row r="236" spans="1:14" ht="12.75">
      <c r="A236" s="38">
        <v>235</v>
      </c>
      <c r="B236" s="23"/>
      <c r="C236" s="37" t="str">
        <f t="shared" si="18"/>
        <v> </v>
      </c>
      <c r="D236" s="61" t="str">
        <f t="shared" si="19"/>
        <v> </v>
      </c>
      <c r="E236" s="47" t="str">
        <f t="shared" si="20"/>
        <v> </v>
      </c>
      <c r="F236" s="61" t="str">
        <f t="shared" si="21"/>
        <v> </v>
      </c>
      <c r="G236" s="23"/>
      <c r="H236" s="48"/>
      <c r="I236" s="53"/>
      <c r="J236" s="47"/>
      <c r="K236" s="53"/>
      <c r="L236" s="56"/>
      <c r="M236" s="53">
        <f t="shared" si="22"/>
      </c>
      <c r="N236" s="53">
        <f t="shared" si="23"/>
      </c>
    </row>
    <row r="237" spans="1:14" ht="12.75">
      <c r="A237" s="38">
        <v>236</v>
      </c>
      <c r="B237" s="23"/>
      <c r="C237" s="37" t="str">
        <f t="shared" si="18"/>
        <v> </v>
      </c>
      <c r="D237" s="61" t="str">
        <f t="shared" si="19"/>
        <v> </v>
      </c>
      <c r="E237" s="47" t="str">
        <f t="shared" si="20"/>
        <v> </v>
      </c>
      <c r="F237" s="61" t="str">
        <f t="shared" si="21"/>
        <v> </v>
      </c>
      <c r="G237" s="23"/>
      <c r="H237" s="48"/>
      <c r="I237" s="53"/>
      <c r="J237" s="47"/>
      <c r="K237" s="53"/>
      <c r="L237" s="56"/>
      <c r="M237" s="53">
        <f t="shared" si="22"/>
      </c>
      <c r="N237" s="53">
        <f t="shared" si="23"/>
      </c>
    </row>
    <row r="238" spans="1:14" ht="12.75">
      <c r="A238" s="38">
        <v>237</v>
      </c>
      <c r="B238" s="23"/>
      <c r="C238" s="37" t="str">
        <f t="shared" si="18"/>
        <v> </v>
      </c>
      <c r="D238" s="61" t="str">
        <f t="shared" si="19"/>
        <v> </v>
      </c>
      <c r="E238" s="47" t="str">
        <f t="shared" si="20"/>
        <v> </v>
      </c>
      <c r="F238" s="61" t="str">
        <f t="shared" si="21"/>
        <v> </v>
      </c>
      <c r="G238" s="23"/>
      <c r="H238" s="48"/>
      <c r="I238" s="53"/>
      <c r="J238" s="47"/>
      <c r="K238" s="53"/>
      <c r="L238" s="56"/>
      <c r="M238" s="53">
        <f t="shared" si="22"/>
      </c>
      <c r="N238" s="53">
        <f t="shared" si="23"/>
      </c>
    </row>
    <row r="239" spans="1:14" ht="12.75">
      <c r="A239" s="38">
        <v>238</v>
      </c>
      <c r="B239" s="23"/>
      <c r="C239" s="37" t="str">
        <f t="shared" si="18"/>
        <v> </v>
      </c>
      <c r="D239" s="61" t="str">
        <f t="shared" si="19"/>
        <v> </v>
      </c>
      <c r="E239" s="47" t="str">
        <f t="shared" si="20"/>
        <v> </v>
      </c>
      <c r="F239" s="61" t="str">
        <f t="shared" si="21"/>
        <v> </v>
      </c>
      <c r="G239" s="23"/>
      <c r="H239" s="48"/>
      <c r="I239" s="53"/>
      <c r="J239" s="47"/>
      <c r="K239" s="53"/>
      <c r="L239" s="56"/>
      <c r="M239" s="53">
        <f t="shared" si="22"/>
      </c>
      <c r="N239" s="53">
        <f t="shared" si="23"/>
      </c>
    </row>
    <row r="240" spans="1:14" ht="12.75">
      <c r="A240" s="38">
        <v>239</v>
      </c>
      <c r="B240" s="23"/>
      <c r="C240" s="37" t="str">
        <f t="shared" si="18"/>
        <v> </v>
      </c>
      <c r="D240" s="61" t="str">
        <f t="shared" si="19"/>
        <v> </v>
      </c>
      <c r="E240" s="47" t="str">
        <f t="shared" si="20"/>
        <v> </v>
      </c>
      <c r="F240" s="61" t="str">
        <f t="shared" si="21"/>
        <v> </v>
      </c>
      <c r="G240" s="23"/>
      <c r="H240" s="48"/>
      <c r="I240" s="53"/>
      <c r="J240" s="47"/>
      <c r="K240" s="53"/>
      <c r="L240" s="56"/>
      <c r="M240" s="53">
        <f t="shared" si="22"/>
      </c>
      <c r="N240" s="53">
        <f t="shared" si="23"/>
      </c>
    </row>
    <row r="241" spans="1:14" ht="12.75">
      <c r="A241" s="38">
        <v>240</v>
      </c>
      <c r="B241" s="23"/>
      <c r="C241" s="37" t="str">
        <f t="shared" si="18"/>
        <v> </v>
      </c>
      <c r="D241" s="61" t="str">
        <f t="shared" si="19"/>
        <v> </v>
      </c>
      <c r="E241" s="47" t="str">
        <f t="shared" si="20"/>
        <v> </v>
      </c>
      <c r="F241" s="61" t="str">
        <f t="shared" si="21"/>
        <v> </v>
      </c>
      <c r="G241" s="23"/>
      <c r="H241" s="48"/>
      <c r="I241" s="53"/>
      <c r="J241" s="47"/>
      <c r="K241" s="53"/>
      <c r="L241" s="56"/>
      <c r="M241" s="53">
        <f t="shared" si="22"/>
      </c>
      <c r="N241" s="53">
        <f t="shared" si="23"/>
      </c>
    </row>
    <row r="242" spans="1:14" ht="12.75">
      <c r="A242" s="38">
        <v>241</v>
      </c>
      <c r="B242" s="23"/>
      <c r="C242" s="37" t="str">
        <f t="shared" si="18"/>
        <v> </v>
      </c>
      <c r="D242" s="61" t="str">
        <f t="shared" si="19"/>
        <v> </v>
      </c>
      <c r="E242" s="47" t="str">
        <f t="shared" si="20"/>
        <v> </v>
      </c>
      <c r="F242" s="61" t="str">
        <f t="shared" si="21"/>
        <v> </v>
      </c>
      <c r="G242" s="23"/>
      <c r="H242" s="48"/>
      <c r="I242" s="53"/>
      <c r="J242" s="47"/>
      <c r="K242" s="53"/>
      <c r="M242" s="53">
        <f t="shared" si="22"/>
      </c>
      <c r="N242" s="53">
        <f t="shared" si="23"/>
      </c>
    </row>
    <row r="243" spans="1:14" ht="12.75">
      <c r="A243" s="38">
        <v>242</v>
      </c>
      <c r="B243" s="23"/>
      <c r="C243" s="37" t="str">
        <f t="shared" si="18"/>
        <v> </v>
      </c>
      <c r="D243" s="61" t="str">
        <f t="shared" si="19"/>
        <v> </v>
      </c>
      <c r="E243" s="47" t="str">
        <f t="shared" si="20"/>
        <v> </v>
      </c>
      <c r="F243" s="61" t="str">
        <f t="shared" si="21"/>
        <v> </v>
      </c>
      <c r="G243" s="23"/>
      <c r="H243" s="48"/>
      <c r="I243" s="53"/>
      <c r="J243" s="47"/>
      <c r="K243" s="53"/>
      <c r="L243" s="56"/>
      <c r="M243" s="53">
        <f t="shared" si="22"/>
      </c>
      <c r="N243" s="53">
        <f t="shared" si="23"/>
      </c>
    </row>
    <row r="244" spans="1:14" ht="12.75">
      <c r="A244" s="38">
        <v>243</v>
      </c>
      <c r="B244" s="23"/>
      <c r="C244" s="37" t="str">
        <f t="shared" si="18"/>
        <v> </v>
      </c>
      <c r="D244" s="61" t="str">
        <f t="shared" si="19"/>
        <v> </v>
      </c>
      <c r="E244" s="47" t="str">
        <f t="shared" si="20"/>
        <v> </v>
      </c>
      <c r="F244" s="61" t="str">
        <f t="shared" si="21"/>
        <v> </v>
      </c>
      <c r="G244" s="23"/>
      <c r="H244" s="48"/>
      <c r="I244" s="53"/>
      <c r="J244" s="47"/>
      <c r="K244" s="53"/>
      <c r="M244" s="53">
        <f t="shared" si="22"/>
      </c>
      <c r="N244" s="53">
        <f t="shared" si="23"/>
      </c>
    </row>
    <row r="245" spans="1:14" ht="12.75">
      <c r="A245" s="38">
        <v>244</v>
      </c>
      <c r="B245" s="23"/>
      <c r="C245" s="37" t="str">
        <f t="shared" si="18"/>
        <v> </v>
      </c>
      <c r="D245" s="61" t="str">
        <f t="shared" si="19"/>
        <v> </v>
      </c>
      <c r="E245" s="47" t="str">
        <f t="shared" si="20"/>
        <v> </v>
      </c>
      <c r="F245" s="61" t="str">
        <f t="shared" si="21"/>
        <v> </v>
      </c>
      <c r="G245" s="23"/>
      <c r="H245" s="48"/>
      <c r="I245" s="53"/>
      <c r="J245" s="47"/>
      <c r="K245" s="53"/>
      <c r="L245" s="56"/>
      <c r="M245" s="53">
        <f t="shared" si="22"/>
      </c>
      <c r="N245" s="53">
        <f t="shared" si="23"/>
      </c>
    </row>
    <row r="246" spans="1:14" ht="12.75">
      <c r="A246" s="38">
        <v>245</v>
      </c>
      <c r="B246" s="23"/>
      <c r="C246" s="37" t="str">
        <f t="shared" si="18"/>
        <v> </v>
      </c>
      <c r="D246" s="61" t="str">
        <f t="shared" si="19"/>
        <v> </v>
      </c>
      <c r="E246" s="47" t="str">
        <f t="shared" si="20"/>
        <v> </v>
      </c>
      <c r="F246" s="61" t="str">
        <f t="shared" si="21"/>
        <v> </v>
      </c>
      <c r="G246" s="23"/>
      <c r="H246" s="48"/>
      <c r="I246" s="53"/>
      <c r="J246" s="47"/>
      <c r="K246" s="53"/>
      <c r="L246" s="56"/>
      <c r="M246" s="53">
        <f t="shared" si="22"/>
      </c>
      <c r="N246" s="53">
        <f t="shared" si="23"/>
      </c>
    </row>
    <row r="247" spans="1:14" ht="12.75">
      <c r="A247" s="38">
        <v>246</v>
      </c>
      <c r="B247" s="23"/>
      <c r="C247" s="37" t="str">
        <f t="shared" si="18"/>
        <v> </v>
      </c>
      <c r="D247" s="61" t="str">
        <f t="shared" si="19"/>
        <v> </v>
      </c>
      <c r="E247" s="47" t="str">
        <f t="shared" si="20"/>
        <v> </v>
      </c>
      <c r="F247" s="61" t="str">
        <f t="shared" si="21"/>
        <v> </v>
      </c>
      <c r="G247" s="23"/>
      <c r="H247" s="48"/>
      <c r="I247" s="53"/>
      <c r="J247" s="47"/>
      <c r="K247" s="53"/>
      <c r="L247" s="56"/>
      <c r="M247" s="53">
        <f t="shared" si="22"/>
      </c>
      <c r="N247" s="53">
        <f t="shared" si="23"/>
      </c>
    </row>
    <row r="248" spans="1:14" ht="12.75">
      <c r="A248" s="38">
        <v>247</v>
      </c>
      <c r="B248" s="23"/>
      <c r="C248" s="37" t="str">
        <f t="shared" si="18"/>
        <v> </v>
      </c>
      <c r="D248" s="61" t="str">
        <f t="shared" si="19"/>
        <v> </v>
      </c>
      <c r="E248" s="47" t="str">
        <f t="shared" si="20"/>
        <v> </v>
      </c>
      <c r="F248" s="61" t="str">
        <f t="shared" si="21"/>
        <v> </v>
      </c>
      <c r="G248" s="23"/>
      <c r="H248" s="48"/>
      <c r="I248" s="53"/>
      <c r="J248" s="47"/>
      <c r="K248" s="53"/>
      <c r="L248" s="56"/>
      <c r="M248" s="53">
        <f t="shared" si="22"/>
      </c>
      <c r="N248" s="53">
        <f t="shared" si="23"/>
      </c>
    </row>
    <row r="249" spans="1:14" ht="12.75">
      <c r="A249" s="38">
        <v>248</v>
      </c>
      <c r="B249" s="23"/>
      <c r="C249" s="37" t="str">
        <f t="shared" si="18"/>
        <v> </v>
      </c>
      <c r="D249" s="61" t="str">
        <f t="shared" si="19"/>
        <v> </v>
      </c>
      <c r="E249" s="47" t="str">
        <f t="shared" si="20"/>
        <v> </v>
      </c>
      <c r="F249" s="61" t="str">
        <f t="shared" si="21"/>
        <v> </v>
      </c>
      <c r="G249" s="23"/>
      <c r="H249" s="48"/>
      <c r="I249" s="53"/>
      <c r="J249" s="47"/>
      <c r="K249" s="53"/>
      <c r="L249" s="56"/>
      <c r="M249" s="53">
        <f t="shared" si="22"/>
      </c>
      <c r="N249" s="53">
        <f t="shared" si="23"/>
      </c>
    </row>
    <row r="250" spans="1:14" ht="12.75">
      <c r="A250" s="38">
        <v>249</v>
      </c>
      <c r="B250" s="23"/>
      <c r="C250" s="37" t="str">
        <f t="shared" si="18"/>
        <v> </v>
      </c>
      <c r="D250" s="61" t="str">
        <f t="shared" si="19"/>
        <v> </v>
      </c>
      <c r="E250" s="47" t="str">
        <f t="shared" si="20"/>
        <v> </v>
      </c>
      <c r="F250" s="61" t="str">
        <f t="shared" si="21"/>
        <v> </v>
      </c>
      <c r="G250" s="23"/>
      <c r="H250" s="48"/>
      <c r="I250" s="53"/>
      <c r="J250" s="47"/>
      <c r="K250" s="53"/>
      <c r="M250" s="53">
        <f t="shared" si="22"/>
      </c>
      <c r="N250" s="53">
        <f t="shared" si="23"/>
      </c>
    </row>
    <row r="251" spans="1:14" ht="12.75">
      <c r="A251" s="38">
        <v>250</v>
      </c>
      <c r="B251" s="23"/>
      <c r="C251" s="37" t="str">
        <f t="shared" si="18"/>
        <v> </v>
      </c>
      <c r="D251" s="61" t="str">
        <f t="shared" si="19"/>
        <v> </v>
      </c>
      <c r="E251" s="47" t="str">
        <f t="shared" si="20"/>
        <v> </v>
      </c>
      <c r="F251" s="61" t="str">
        <f t="shared" si="21"/>
        <v> </v>
      </c>
      <c r="G251" s="23"/>
      <c r="H251" s="48"/>
      <c r="I251" s="53"/>
      <c r="J251" s="47"/>
      <c r="K251" s="53"/>
      <c r="M251" s="53">
        <f t="shared" si="22"/>
      </c>
      <c r="N251" s="53">
        <f t="shared" si="23"/>
      </c>
    </row>
    <row r="252" spans="1:14" ht="12.75">
      <c r="A252" s="38">
        <v>251</v>
      </c>
      <c r="B252" s="23"/>
      <c r="C252" s="37" t="str">
        <f t="shared" si="18"/>
        <v> </v>
      </c>
      <c r="D252" s="61" t="str">
        <f t="shared" si="19"/>
        <v> </v>
      </c>
      <c r="E252" s="47" t="str">
        <f t="shared" si="20"/>
        <v> </v>
      </c>
      <c r="F252" s="61" t="str">
        <f t="shared" si="21"/>
        <v> </v>
      </c>
      <c r="G252" s="23"/>
      <c r="H252" s="48"/>
      <c r="I252" s="53"/>
      <c r="J252" s="47"/>
      <c r="K252" s="53"/>
      <c r="M252" s="53">
        <f t="shared" si="22"/>
      </c>
      <c r="N252" s="53">
        <f t="shared" si="23"/>
      </c>
    </row>
    <row r="253" spans="1:14" ht="12.75">
      <c r="A253" s="38">
        <v>252</v>
      </c>
      <c r="B253" s="23"/>
      <c r="C253" s="37" t="str">
        <f t="shared" si="18"/>
        <v> </v>
      </c>
      <c r="D253" s="61" t="str">
        <f t="shared" si="19"/>
        <v> </v>
      </c>
      <c r="E253" s="47" t="str">
        <f t="shared" si="20"/>
        <v> </v>
      </c>
      <c r="F253" s="61" t="str">
        <f t="shared" si="21"/>
        <v> </v>
      </c>
      <c r="G253" s="23"/>
      <c r="H253" s="48"/>
      <c r="I253" s="53"/>
      <c r="J253" s="47"/>
      <c r="K253" s="53"/>
      <c r="L253" s="16"/>
      <c r="M253" s="53">
        <f t="shared" si="22"/>
      </c>
      <c r="N253" s="53">
        <f t="shared" si="23"/>
      </c>
    </row>
    <row r="254" spans="1:14" ht="12.75">
      <c r="A254" s="38">
        <v>253</v>
      </c>
      <c r="B254" s="23"/>
      <c r="C254" s="37" t="str">
        <f t="shared" si="18"/>
        <v> </v>
      </c>
      <c r="D254" s="61" t="str">
        <f t="shared" si="19"/>
        <v> </v>
      </c>
      <c r="E254" s="47" t="str">
        <f t="shared" si="20"/>
        <v> </v>
      </c>
      <c r="F254" s="61" t="str">
        <f t="shared" si="21"/>
        <v> </v>
      </c>
      <c r="G254" s="23"/>
      <c r="H254" s="48"/>
      <c r="I254" s="53"/>
      <c r="J254" s="47"/>
      <c r="K254" s="53"/>
      <c r="L254" s="16"/>
      <c r="M254" s="53">
        <f t="shared" si="22"/>
      </c>
      <c r="N254" s="53">
        <f t="shared" si="23"/>
      </c>
    </row>
    <row r="255" spans="1:14" ht="12.75">
      <c r="A255" s="38">
        <v>254</v>
      </c>
      <c r="B255" s="23"/>
      <c r="C255" s="37" t="str">
        <f t="shared" si="18"/>
        <v> </v>
      </c>
      <c r="D255" s="61" t="str">
        <f t="shared" si="19"/>
        <v> </v>
      </c>
      <c r="E255" s="47" t="str">
        <f t="shared" si="20"/>
        <v> </v>
      </c>
      <c r="F255" s="61" t="str">
        <f t="shared" si="21"/>
        <v> </v>
      </c>
      <c r="G255" s="23"/>
      <c r="H255" s="48"/>
      <c r="I255" s="53"/>
      <c r="J255" s="47"/>
      <c r="K255" s="53"/>
      <c r="M255" s="53">
        <f t="shared" si="22"/>
      </c>
      <c r="N255" s="53">
        <f t="shared" si="23"/>
      </c>
    </row>
    <row r="256" spans="1:14" ht="12.75">
      <c r="A256" s="38">
        <v>255</v>
      </c>
      <c r="B256" s="23"/>
      <c r="C256" s="37" t="str">
        <f t="shared" si="18"/>
        <v> </v>
      </c>
      <c r="D256" s="61" t="str">
        <f t="shared" si="19"/>
        <v> </v>
      </c>
      <c r="E256" s="47" t="str">
        <f t="shared" si="20"/>
        <v> </v>
      </c>
      <c r="F256" s="61" t="str">
        <f t="shared" si="21"/>
        <v> </v>
      </c>
      <c r="G256" s="23"/>
      <c r="H256" s="48"/>
      <c r="I256" s="53"/>
      <c r="J256" s="47"/>
      <c r="K256" s="53"/>
      <c r="L256" s="16"/>
      <c r="M256" s="53">
        <f t="shared" si="22"/>
      </c>
      <c r="N256" s="53">
        <f t="shared" si="23"/>
      </c>
    </row>
    <row r="257" spans="1:14" ht="12.75">
      <c r="A257" s="38">
        <v>256</v>
      </c>
      <c r="B257" s="23"/>
      <c r="C257" s="37" t="str">
        <f t="shared" si="18"/>
        <v> </v>
      </c>
      <c r="D257" s="61" t="str">
        <f t="shared" si="19"/>
        <v> </v>
      </c>
      <c r="E257" s="47" t="str">
        <f t="shared" si="20"/>
        <v> </v>
      </c>
      <c r="F257" s="61" t="str">
        <f t="shared" si="21"/>
        <v> </v>
      </c>
      <c r="G257" s="23"/>
      <c r="H257" s="48"/>
      <c r="I257" s="53"/>
      <c r="J257" s="47"/>
      <c r="K257" s="53"/>
      <c r="L257" s="16"/>
      <c r="M257" s="53">
        <f t="shared" si="22"/>
      </c>
      <c r="N257" s="53">
        <f t="shared" si="23"/>
      </c>
    </row>
    <row r="258" spans="1:14" ht="12.75">
      <c r="A258" s="38">
        <v>257</v>
      </c>
      <c r="B258" s="23"/>
      <c r="C258" s="37" t="str">
        <f aca="true" t="shared" si="24" ref="C258:C321">IF(ISBLANK(B258)," ",G258)</f>
        <v> </v>
      </c>
      <c r="D258" s="61" t="str">
        <f aca="true" t="shared" si="25" ref="D258:D321">IF(ISBLANK(B258)," ",CONCATENATE(M258,", ",H258))</f>
        <v> </v>
      </c>
      <c r="E258" s="47" t="str">
        <f aca="true" t="shared" si="26" ref="E258:E321">IF(ISBLANK(B258)," ",J258)</f>
        <v> </v>
      </c>
      <c r="F258" s="61" t="str">
        <f aca="true" t="shared" si="27" ref="F258:F321">IF(ISBLANK(I258)," ",CONCATENATE(K258," ",N258))</f>
        <v> </v>
      </c>
      <c r="G258" s="23"/>
      <c r="H258" s="48"/>
      <c r="I258" s="53"/>
      <c r="J258" s="47"/>
      <c r="K258" s="53"/>
      <c r="L258" s="16"/>
      <c r="M258" s="53">
        <f aca="true" t="shared" si="28" ref="M258:M321">UPPER(I258)</f>
      </c>
      <c r="N258" s="53">
        <f aca="true" t="shared" si="29" ref="N258:N321">UPPER(L258)</f>
      </c>
    </row>
    <row r="259" spans="1:14" ht="12.75">
      <c r="A259" s="38">
        <v>258</v>
      </c>
      <c r="B259" s="23"/>
      <c r="C259" s="37" t="str">
        <f t="shared" si="24"/>
        <v> </v>
      </c>
      <c r="D259" s="61" t="str">
        <f t="shared" si="25"/>
        <v> </v>
      </c>
      <c r="E259" s="47" t="str">
        <f t="shared" si="26"/>
        <v> </v>
      </c>
      <c r="F259" s="61" t="str">
        <f t="shared" si="27"/>
        <v> </v>
      </c>
      <c r="G259" s="23"/>
      <c r="H259" s="48"/>
      <c r="I259" s="53"/>
      <c r="J259" s="47"/>
      <c r="K259" s="53"/>
      <c r="L259" s="16"/>
      <c r="M259" s="53">
        <f t="shared" si="28"/>
      </c>
      <c r="N259" s="53">
        <f t="shared" si="29"/>
      </c>
    </row>
    <row r="260" spans="1:14" ht="12.75">
      <c r="A260" s="38">
        <v>259</v>
      </c>
      <c r="B260" s="23"/>
      <c r="C260" s="37" t="str">
        <f t="shared" si="24"/>
        <v> </v>
      </c>
      <c r="D260" s="61" t="str">
        <f t="shared" si="25"/>
        <v> </v>
      </c>
      <c r="E260" s="47" t="str">
        <f t="shared" si="26"/>
        <v> </v>
      </c>
      <c r="F260" s="61" t="str">
        <f t="shared" si="27"/>
        <v> </v>
      </c>
      <c r="G260" s="23"/>
      <c r="H260" s="48"/>
      <c r="I260" s="53"/>
      <c r="J260" s="47"/>
      <c r="K260" s="53"/>
      <c r="L260" s="16"/>
      <c r="M260" s="53">
        <f t="shared" si="28"/>
      </c>
      <c r="N260" s="53">
        <f t="shared" si="29"/>
      </c>
    </row>
    <row r="261" spans="1:14" ht="12.75">
      <c r="A261" s="38">
        <v>260</v>
      </c>
      <c r="B261" s="23"/>
      <c r="C261" s="37" t="str">
        <f t="shared" si="24"/>
        <v> </v>
      </c>
      <c r="D261" s="61" t="str">
        <f t="shared" si="25"/>
        <v> </v>
      </c>
      <c r="E261" s="47" t="str">
        <f t="shared" si="26"/>
        <v> </v>
      </c>
      <c r="F261" s="61" t="str">
        <f t="shared" si="27"/>
        <v> </v>
      </c>
      <c r="G261" s="23"/>
      <c r="H261" s="48"/>
      <c r="I261" s="53"/>
      <c r="J261" s="47"/>
      <c r="K261" s="53"/>
      <c r="M261" s="53">
        <f t="shared" si="28"/>
      </c>
      <c r="N261" s="53">
        <f t="shared" si="29"/>
      </c>
    </row>
    <row r="262" spans="1:14" ht="12.75">
      <c r="A262" s="38">
        <v>261</v>
      </c>
      <c r="B262" s="23"/>
      <c r="C262" s="37" t="str">
        <f t="shared" si="24"/>
        <v> </v>
      </c>
      <c r="D262" s="61" t="str">
        <f t="shared" si="25"/>
        <v> </v>
      </c>
      <c r="E262" s="47" t="str">
        <f t="shared" si="26"/>
        <v> </v>
      </c>
      <c r="F262" s="61" t="str">
        <f t="shared" si="27"/>
        <v> </v>
      </c>
      <c r="G262" s="23"/>
      <c r="H262" s="48"/>
      <c r="I262" s="53"/>
      <c r="J262" s="47"/>
      <c r="K262" s="53"/>
      <c r="M262" s="53">
        <f t="shared" si="28"/>
      </c>
      <c r="N262" s="53">
        <f t="shared" si="29"/>
      </c>
    </row>
    <row r="263" spans="1:14" ht="12.75">
      <c r="A263" s="38">
        <v>262</v>
      </c>
      <c r="B263" s="23"/>
      <c r="C263" s="37" t="str">
        <f t="shared" si="24"/>
        <v> </v>
      </c>
      <c r="D263" s="61" t="str">
        <f t="shared" si="25"/>
        <v> </v>
      </c>
      <c r="E263" s="47" t="str">
        <f t="shared" si="26"/>
        <v> </v>
      </c>
      <c r="F263" s="61" t="str">
        <f t="shared" si="27"/>
        <v> </v>
      </c>
      <c r="G263" s="23"/>
      <c r="H263" s="48"/>
      <c r="I263" s="53"/>
      <c r="J263" s="47"/>
      <c r="K263" s="53"/>
      <c r="M263" s="53">
        <f t="shared" si="28"/>
      </c>
      <c r="N263" s="53">
        <f t="shared" si="29"/>
      </c>
    </row>
    <row r="264" spans="1:14" ht="12.75">
      <c r="A264" s="38">
        <v>263</v>
      </c>
      <c r="B264" s="23"/>
      <c r="C264" s="37" t="str">
        <f t="shared" si="24"/>
        <v> </v>
      </c>
      <c r="D264" s="61" t="str">
        <f t="shared" si="25"/>
        <v> </v>
      </c>
      <c r="E264" s="47" t="str">
        <f t="shared" si="26"/>
        <v> </v>
      </c>
      <c r="F264" s="61" t="str">
        <f t="shared" si="27"/>
        <v> </v>
      </c>
      <c r="G264" s="23"/>
      <c r="H264" s="48"/>
      <c r="I264" s="53"/>
      <c r="J264" s="47"/>
      <c r="K264" s="53"/>
      <c r="L264" s="61"/>
      <c r="M264" s="53">
        <f t="shared" si="28"/>
      </c>
      <c r="N264" s="53">
        <f t="shared" si="29"/>
      </c>
    </row>
    <row r="265" spans="1:14" ht="12.75">
      <c r="A265" s="38">
        <v>264</v>
      </c>
      <c r="B265" s="23"/>
      <c r="C265" s="37" t="str">
        <f t="shared" si="24"/>
        <v> </v>
      </c>
      <c r="D265" s="61" t="str">
        <f t="shared" si="25"/>
        <v> </v>
      </c>
      <c r="E265" s="47" t="str">
        <f t="shared" si="26"/>
        <v> </v>
      </c>
      <c r="F265" s="61" t="str">
        <f t="shared" si="27"/>
        <v> </v>
      </c>
      <c r="G265" s="23"/>
      <c r="H265" s="48"/>
      <c r="I265" s="53"/>
      <c r="J265" s="47"/>
      <c r="K265" s="53"/>
      <c r="M265" s="53">
        <f t="shared" si="28"/>
      </c>
      <c r="N265" s="53">
        <f t="shared" si="29"/>
      </c>
    </row>
    <row r="266" spans="1:14" ht="12.75">
      <c r="A266" s="38">
        <v>265</v>
      </c>
      <c r="B266" s="23"/>
      <c r="C266" s="37" t="str">
        <f t="shared" si="24"/>
        <v> </v>
      </c>
      <c r="D266" s="61" t="str">
        <f t="shared" si="25"/>
        <v> </v>
      </c>
      <c r="E266" s="47" t="str">
        <f t="shared" si="26"/>
        <v> </v>
      </c>
      <c r="F266" s="61" t="str">
        <f t="shared" si="27"/>
        <v> </v>
      </c>
      <c r="G266" s="23"/>
      <c r="H266" s="48"/>
      <c r="I266" s="53"/>
      <c r="J266" s="47"/>
      <c r="K266" s="53"/>
      <c r="M266" s="53">
        <f t="shared" si="28"/>
      </c>
      <c r="N266" s="53">
        <f t="shared" si="29"/>
      </c>
    </row>
    <row r="267" spans="1:14" ht="12.75">
      <c r="A267" s="38">
        <v>266</v>
      </c>
      <c r="B267" s="23"/>
      <c r="C267" s="37" t="str">
        <f t="shared" si="24"/>
        <v> </v>
      </c>
      <c r="D267" s="61" t="str">
        <f t="shared" si="25"/>
        <v> </v>
      </c>
      <c r="E267" s="47" t="str">
        <f t="shared" si="26"/>
        <v> </v>
      </c>
      <c r="F267" s="61" t="str">
        <f t="shared" si="27"/>
        <v> </v>
      </c>
      <c r="G267" s="23"/>
      <c r="H267" s="48"/>
      <c r="I267" s="53"/>
      <c r="J267" s="47"/>
      <c r="K267" s="53"/>
      <c r="M267" s="53">
        <f t="shared" si="28"/>
      </c>
      <c r="N267" s="53">
        <f t="shared" si="29"/>
      </c>
    </row>
    <row r="268" spans="1:14" ht="12.75">
      <c r="A268" s="38">
        <v>267</v>
      </c>
      <c r="B268" s="23"/>
      <c r="C268" s="37" t="str">
        <f t="shared" si="24"/>
        <v> </v>
      </c>
      <c r="D268" s="61" t="str">
        <f t="shared" si="25"/>
        <v> </v>
      </c>
      <c r="E268" s="47" t="str">
        <f t="shared" si="26"/>
        <v> </v>
      </c>
      <c r="F268" s="61" t="str">
        <f t="shared" si="27"/>
        <v> </v>
      </c>
      <c r="G268" s="23"/>
      <c r="H268" s="48"/>
      <c r="I268" s="53"/>
      <c r="J268" s="47"/>
      <c r="K268" s="53"/>
      <c r="M268" s="53">
        <f t="shared" si="28"/>
      </c>
      <c r="N268" s="53">
        <f t="shared" si="29"/>
      </c>
    </row>
    <row r="269" spans="1:14" ht="12.75">
      <c r="A269" s="38">
        <v>268</v>
      </c>
      <c r="B269" s="23"/>
      <c r="C269" s="37" t="str">
        <f t="shared" si="24"/>
        <v> </v>
      </c>
      <c r="D269" s="61" t="str">
        <f t="shared" si="25"/>
        <v> </v>
      </c>
      <c r="E269" s="47" t="str">
        <f t="shared" si="26"/>
        <v> </v>
      </c>
      <c r="F269" s="61" t="str">
        <f t="shared" si="27"/>
        <v> </v>
      </c>
      <c r="G269" s="23"/>
      <c r="H269" s="48"/>
      <c r="I269" s="53"/>
      <c r="J269" s="47"/>
      <c r="K269" s="53"/>
      <c r="M269" s="53">
        <f t="shared" si="28"/>
      </c>
      <c r="N269" s="53">
        <f t="shared" si="29"/>
      </c>
    </row>
    <row r="270" spans="1:14" ht="12.75">
      <c r="A270" s="38">
        <v>269</v>
      </c>
      <c r="B270" s="23"/>
      <c r="C270" s="37" t="str">
        <f t="shared" si="24"/>
        <v> </v>
      </c>
      <c r="D270" s="61" t="str">
        <f t="shared" si="25"/>
        <v> </v>
      </c>
      <c r="E270" s="47" t="str">
        <f t="shared" si="26"/>
        <v> </v>
      </c>
      <c r="F270" s="61" t="str">
        <f t="shared" si="27"/>
        <v> </v>
      </c>
      <c r="G270" s="23"/>
      <c r="H270" s="48"/>
      <c r="I270" s="53"/>
      <c r="J270" s="47"/>
      <c r="K270" s="53"/>
      <c r="L270" s="16"/>
      <c r="M270" s="53">
        <f t="shared" si="28"/>
      </c>
      <c r="N270" s="53">
        <f t="shared" si="29"/>
      </c>
    </row>
    <row r="271" spans="1:14" ht="12.75">
      <c r="A271" s="38">
        <v>270</v>
      </c>
      <c r="B271" s="23"/>
      <c r="C271" s="37" t="str">
        <f t="shared" si="24"/>
        <v> </v>
      </c>
      <c r="D271" s="61" t="str">
        <f t="shared" si="25"/>
        <v> </v>
      </c>
      <c r="E271" s="47" t="str">
        <f t="shared" si="26"/>
        <v> </v>
      </c>
      <c r="F271" s="61" t="str">
        <f t="shared" si="27"/>
        <v> </v>
      </c>
      <c r="G271" s="23"/>
      <c r="H271" s="48"/>
      <c r="I271" s="53"/>
      <c r="J271" s="47"/>
      <c r="K271" s="53"/>
      <c r="M271" s="53">
        <f t="shared" si="28"/>
      </c>
      <c r="N271" s="53">
        <f t="shared" si="29"/>
      </c>
    </row>
    <row r="272" spans="1:14" ht="12.75">
      <c r="A272" s="38">
        <v>271</v>
      </c>
      <c r="B272" s="23"/>
      <c r="C272" s="37" t="str">
        <f t="shared" si="24"/>
        <v> </v>
      </c>
      <c r="D272" s="61" t="str">
        <f t="shared" si="25"/>
        <v> </v>
      </c>
      <c r="E272" s="47" t="str">
        <f t="shared" si="26"/>
        <v> </v>
      </c>
      <c r="F272" s="61" t="str">
        <f t="shared" si="27"/>
        <v> </v>
      </c>
      <c r="G272" s="23"/>
      <c r="H272" s="48"/>
      <c r="I272" s="53"/>
      <c r="J272" s="47"/>
      <c r="K272" s="53"/>
      <c r="L272" s="61"/>
      <c r="M272" s="53">
        <f t="shared" si="28"/>
      </c>
      <c r="N272" s="53">
        <f t="shared" si="29"/>
      </c>
    </row>
    <row r="273" spans="1:14" ht="12.75">
      <c r="A273" s="38">
        <v>272</v>
      </c>
      <c r="B273" s="23"/>
      <c r="C273" s="37" t="str">
        <f t="shared" si="24"/>
        <v> </v>
      </c>
      <c r="D273" s="61" t="str">
        <f t="shared" si="25"/>
        <v> </v>
      </c>
      <c r="E273" s="47" t="str">
        <f t="shared" si="26"/>
        <v> </v>
      </c>
      <c r="F273" s="61" t="str">
        <f t="shared" si="27"/>
        <v> </v>
      </c>
      <c r="G273" s="23"/>
      <c r="H273" s="48"/>
      <c r="I273" s="53"/>
      <c r="J273" s="47"/>
      <c r="K273" s="53"/>
      <c r="L273" s="61"/>
      <c r="M273" s="53">
        <f t="shared" si="28"/>
      </c>
      <c r="N273" s="53">
        <f t="shared" si="29"/>
      </c>
    </row>
    <row r="274" spans="1:14" ht="12.75">
      <c r="A274" s="38">
        <v>273</v>
      </c>
      <c r="B274" s="23"/>
      <c r="C274" s="37" t="str">
        <f t="shared" si="24"/>
        <v> </v>
      </c>
      <c r="D274" s="61" t="str">
        <f t="shared" si="25"/>
        <v> </v>
      </c>
      <c r="E274" s="47" t="str">
        <f t="shared" si="26"/>
        <v> </v>
      </c>
      <c r="F274" s="61" t="str">
        <f t="shared" si="27"/>
        <v> </v>
      </c>
      <c r="G274" s="23"/>
      <c r="H274" s="48"/>
      <c r="I274" s="53"/>
      <c r="J274" s="47"/>
      <c r="K274" s="53"/>
      <c r="L274" s="61"/>
      <c r="M274" s="53">
        <f t="shared" si="28"/>
      </c>
      <c r="N274" s="53">
        <f t="shared" si="29"/>
      </c>
    </row>
    <row r="275" spans="1:14" ht="12.75">
      <c r="A275" s="38">
        <v>274</v>
      </c>
      <c r="B275" s="23"/>
      <c r="C275" s="37" t="str">
        <f t="shared" si="24"/>
        <v> </v>
      </c>
      <c r="D275" s="61" t="str">
        <f t="shared" si="25"/>
        <v> </v>
      </c>
      <c r="E275" s="47" t="str">
        <f t="shared" si="26"/>
        <v> </v>
      </c>
      <c r="F275" s="61" t="str">
        <f t="shared" si="27"/>
        <v> </v>
      </c>
      <c r="G275" s="23"/>
      <c r="H275" s="48"/>
      <c r="I275" s="53"/>
      <c r="J275" s="47"/>
      <c r="K275" s="53"/>
      <c r="L275" s="61"/>
      <c r="M275" s="53">
        <f t="shared" si="28"/>
      </c>
      <c r="N275" s="53">
        <f t="shared" si="29"/>
      </c>
    </row>
    <row r="276" spans="1:14" ht="12.75">
      <c r="A276" s="38">
        <v>275</v>
      </c>
      <c r="B276" s="23"/>
      <c r="C276" s="37" t="str">
        <f t="shared" si="24"/>
        <v> </v>
      </c>
      <c r="D276" s="61" t="str">
        <f t="shared" si="25"/>
        <v> </v>
      </c>
      <c r="E276" s="47" t="str">
        <f t="shared" si="26"/>
        <v> </v>
      </c>
      <c r="F276" s="61" t="str">
        <f t="shared" si="27"/>
        <v> </v>
      </c>
      <c r="G276" s="23"/>
      <c r="H276" s="48"/>
      <c r="I276" s="53"/>
      <c r="J276" s="47"/>
      <c r="K276" s="53"/>
      <c r="M276" s="53">
        <f t="shared" si="28"/>
      </c>
      <c r="N276" s="53">
        <f t="shared" si="29"/>
      </c>
    </row>
    <row r="277" spans="1:14" ht="12.75">
      <c r="A277" s="38">
        <v>276</v>
      </c>
      <c r="B277" s="23"/>
      <c r="C277" s="37" t="str">
        <f t="shared" si="24"/>
        <v> </v>
      </c>
      <c r="D277" s="61" t="str">
        <f t="shared" si="25"/>
        <v> </v>
      </c>
      <c r="E277" s="47" t="str">
        <f t="shared" si="26"/>
        <v> </v>
      </c>
      <c r="F277" s="61" t="str">
        <f t="shared" si="27"/>
        <v> </v>
      </c>
      <c r="G277" s="23"/>
      <c r="H277" s="48"/>
      <c r="I277" s="53"/>
      <c r="J277" s="47"/>
      <c r="K277" s="53"/>
      <c r="L277" s="61"/>
      <c r="M277" s="53">
        <f t="shared" si="28"/>
      </c>
      <c r="N277" s="53">
        <f t="shared" si="29"/>
      </c>
    </row>
    <row r="278" spans="1:14" ht="12.75">
      <c r="A278" s="38">
        <v>277</v>
      </c>
      <c r="B278" s="23"/>
      <c r="C278" s="37" t="str">
        <f t="shared" si="24"/>
        <v> </v>
      </c>
      <c r="D278" s="61" t="str">
        <f t="shared" si="25"/>
        <v> </v>
      </c>
      <c r="E278" s="47" t="str">
        <f t="shared" si="26"/>
        <v> </v>
      </c>
      <c r="F278" s="61" t="str">
        <f t="shared" si="27"/>
        <v> </v>
      </c>
      <c r="G278" s="23"/>
      <c r="H278" s="48"/>
      <c r="I278" s="53"/>
      <c r="J278" s="47"/>
      <c r="K278" s="53"/>
      <c r="L278" s="61"/>
      <c r="M278" s="53">
        <f t="shared" si="28"/>
      </c>
      <c r="N278" s="53">
        <f t="shared" si="29"/>
      </c>
    </row>
    <row r="279" spans="1:14" ht="12.75">
      <c r="A279" s="38">
        <v>278</v>
      </c>
      <c r="B279" s="23"/>
      <c r="C279" s="37" t="str">
        <f t="shared" si="24"/>
        <v> </v>
      </c>
      <c r="D279" s="61" t="str">
        <f t="shared" si="25"/>
        <v> </v>
      </c>
      <c r="E279" s="47" t="str">
        <f t="shared" si="26"/>
        <v> </v>
      </c>
      <c r="F279" s="61" t="str">
        <f t="shared" si="27"/>
        <v> </v>
      </c>
      <c r="G279" s="23"/>
      <c r="H279" s="48"/>
      <c r="I279" s="53"/>
      <c r="J279" s="47"/>
      <c r="K279" s="53"/>
      <c r="M279" s="53">
        <f t="shared" si="28"/>
      </c>
      <c r="N279" s="53">
        <f t="shared" si="29"/>
      </c>
    </row>
    <row r="280" spans="1:14" ht="12.75">
      <c r="A280" s="38">
        <v>279</v>
      </c>
      <c r="B280" s="23"/>
      <c r="C280" s="37" t="str">
        <f t="shared" si="24"/>
        <v> </v>
      </c>
      <c r="D280" s="61" t="str">
        <f t="shared" si="25"/>
        <v> </v>
      </c>
      <c r="E280" s="47" t="str">
        <f t="shared" si="26"/>
        <v> </v>
      </c>
      <c r="F280" s="61" t="str">
        <f t="shared" si="27"/>
        <v> </v>
      </c>
      <c r="G280" s="23"/>
      <c r="H280" s="48"/>
      <c r="I280" s="53"/>
      <c r="J280" s="47"/>
      <c r="K280" s="53"/>
      <c r="M280" s="53">
        <f t="shared" si="28"/>
      </c>
      <c r="N280" s="53">
        <f t="shared" si="29"/>
      </c>
    </row>
    <row r="281" spans="1:14" ht="12.75">
      <c r="A281" s="38">
        <v>280</v>
      </c>
      <c r="B281" s="23"/>
      <c r="C281" s="37" t="str">
        <f t="shared" si="24"/>
        <v> </v>
      </c>
      <c r="D281" s="61" t="str">
        <f t="shared" si="25"/>
        <v> </v>
      </c>
      <c r="E281" s="47" t="str">
        <f t="shared" si="26"/>
        <v> </v>
      </c>
      <c r="F281" s="61" t="str">
        <f t="shared" si="27"/>
        <v> </v>
      </c>
      <c r="G281" s="23"/>
      <c r="H281" s="48"/>
      <c r="I281" s="53"/>
      <c r="J281" s="47"/>
      <c r="K281" s="53"/>
      <c r="M281" s="53">
        <f t="shared" si="28"/>
      </c>
      <c r="N281" s="53">
        <f t="shared" si="29"/>
      </c>
    </row>
    <row r="282" spans="1:14" ht="12.75">
      <c r="A282" s="38">
        <v>281</v>
      </c>
      <c r="B282" s="23"/>
      <c r="C282" s="37" t="str">
        <f t="shared" si="24"/>
        <v> </v>
      </c>
      <c r="D282" s="61" t="str">
        <f t="shared" si="25"/>
        <v> </v>
      </c>
      <c r="E282" s="47" t="str">
        <f t="shared" si="26"/>
        <v> </v>
      </c>
      <c r="F282" s="61" t="str">
        <f t="shared" si="27"/>
        <v> </v>
      </c>
      <c r="G282" s="23"/>
      <c r="H282" s="48"/>
      <c r="I282" s="53"/>
      <c r="J282" s="47"/>
      <c r="K282" s="53"/>
      <c r="M282" s="53">
        <f t="shared" si="28"/>
      </c>
      <c r="N282" s="53">
        <f t="shared" si="29"/>
      </c>
    </row>
    <row r="283" spans="1:14" ht="12.75">
      <c r="A283" s="38">
        <v>282</v>
      </c>
      <c r="B283" s="23"/>
      <c r="C283" s="37" t="str">
        <f t="shared" si="24"/>
        <v> </v>
      </c>
      <c r="D283" s="61" t="str">
        <f t="shared" si="25"/>
        <v> </v>
      </c>
      <c r="E283" s="47" t="str">
        <f t="shared" si="26"/>
        <v> </v>
      </c>
      <c r="F283" s="61" t="str">
        <f t="shared" si="27"/>
        <v> </v>
      </c>
      <c r="G283" s="23"/>
      <c r="H283" s="48"/>
      <c r="I283" s="53"/>
      <c r="J283" s="47"/>
      <c r="K283" s="53"/>
      <c r="M283" s="53">
        <f t="shared" si="28"/>
      </c>
      <c r="N283" s="53">
        <f t="shared" si="29"/>
      </c>
    </row>
    <row r="284" spans="1:14" ht="12.75">
      <c r="A284" s="38">
        <v>283</v>
      </c>
      <c r="B284" s="23"/>
      <c r="C284" s="37" t="str">
        <f t="shared" si="24"/>
        <v> </v>
      </c>
      <c r="D284" s="61" t="str">
        <f t="shared" si="25"/>
        <v> </v>
      </c>
      <c r="E284" s="47" t="str">
        <f t="shared" si="26"/>
        <v> </v>
      </c>
      <c r="F284" s="61" t="str">
        <f t="shared" si="27"/>
        <v> </v>
      </c>
      <c r="G284" s="23"/>
      <c r="H284" s="48"/>
      <c r="I284" s="53"/>
      <c r="J284" s="47"/>
      <c r="K284" s="53"/>
      <c r="M284" s="53">
        <f t="shared" si="28"/>
      </c>
      <c r="N284" s="53">
        <f t="shared" si="29"/>
      </c>
    </row>
    <row r="285" spans="1:14" ht="12.75">
      <c r="A285" s="38">
        <v>284</v>
      </c>
      <c r="B285" s="23"/>
      <c r="C285" s="37" t="str">
        <f t="shared" si="24"/>
        <v> </v>
      </c>
      <c r="D285" s="61" t="str">
        <f t="shared" si="25"/>
        <v> </v>
      </c>
      <c r="E285" s="47" t="str">
        <f t="shared" si="26"/>
        <v> </v>
      </c>
      <c r="F285" s="61" t="str">
        <f t="shared" si="27"/>
        <v> </v>
      </c>
      <c r="G285" s="23"/>
      <c r="H285" s="48"/>
      <c r="I285" s="53"/>
      <c r="J285" s="47"/>
      <c r="K285" s="53"/>
      <c r="M285" s="53">
        <f t="shared" si="28"/>
      </c>
      <c r="N285" s="53">
        <f t="shared" si="29"/>
      </c>
    </row>
    <row r="286" spans="1:14" ht="12.75">
      <c r="A286" s="38">
        <v>285</v>
      </c>
      <c r="B286" s="23"/>
      <c r="C286" s="37" t="str">
        <f t="shared" si="24"/>
        <v> </v>
      </c>
      <c r="D286" s="61" t="str">
        <f t="shared" si="25"/>
        <v> </v>
      </c>
      <c r="E286" s="47" t="str">
        <f t="shared" si="26"/>
        <v> </v>
      </c>
      <c r="F286" s="61" t="str">
        <f t="shared" si="27"/>
        <v> </v>
      </c>
      <c r="G286" s="23"/>
      <c r="H286" s="48"/>
      <c r="I286" s="53"/>
      <c r="J286" s="47"/>
      <c r="K286" s="53"/>
      <c r="M286" s="53">
        <f t="shared" si="28"/>
      </c>
      <c r="N286" s="53">
        <f t="shared" si="29"/>
      </c>
    </row>
    <row r="287" spans="1:14" ht="12.75">
      <c r="A287" s="38">
        <v>286</v>
      </c>
      <c r="B287" s="23"/>
      <c r="C287" s="37" t="str">
        <f t="shared" si="24"/>
        <v> </v>
      </c>
      <c r="D287" s="61" t="str">
        <f t="shared" si="25"/>
        <v> </v>
      </c>
      <c r="E287" s="47" t="str">
        <f t="shared" si="26"/>
        <v> </v>
      </c>
      <c r="F287" s="61" t="str">
        <f t="shared" si="27"/>
        <v> </v>
      </c>
      <c r="G287" s="23"/>
      <c r="H287" s="48"/>
      <c r="I287" s="53"/>
      <c r="J287" s="47"/>
      <c r="K287" s="53"/>
      <c r="M287" s="53">
        <f t="shared" si="28"/>
      </c>
      <c r="N287" s="53">
        <f t="shared" si="29"/>
      </c>
    </row>
    <row r="288" spans="1:14" ht="12.75">
      <c r="A288" s="38">
        <v>287</v>
      </c>
      <c r="B288" s="23"/>
      <c r="C288" s="37" t="str">
        <f t="shared" si="24"/>
        <v> </v>
      </c>
      <c r="D288" s="61" t="str">
        <f t="shared" si="25"/>
        <v> </v>
      </c>
      <c r="E288" s="47" t="str">
        <f t="shared" si="26"/>
        <v> </v>
      </c>
      <c r="F288" s="61" t="str">
        <f t="shared" si="27"/>
        <v> </v>
      </c>
      <c r="G288" s="23"/>
      <c r="H288" s="48"/>
      <c r="I288" s="53"/>
      <c r="J288" s="47"/>
      <c r="K288" s="53"/>
      <c r="M288" s="53">
        <f t="shared" si="28"/>
      </c>
      <c r="N288" s="53">
        <f t="shared" si="29"/>
      </c>
    </row>
    <row r="289" spans="1:14" ht="12.75">
      <c r="A289" s="38">
        <v>288</v>
      </c>
      <c r="B289" s="23"/>
      <c r="C289" s="37" t="str">
        <f t="shared" si="24"/>
        <v> </v>
      </c>
      <c r="D289" s="61" t="str">
        <f t="shared" si="25"/>
        <v> </v>
      </c>
      <c r="E289" s="47" t="str">
        <f t="shared" si="26"/>
        <v> </v>
      </c>
      <c r="F289" s="61" t="str">
        <f t="shared" si="27"/>
        <v> </v>
      </c>
      <c r="G289" s="23"/>
      <c r="H289" s="48"/>
      <c r="I289" s="53"/>
      <c r="J289" s="47"/>
      <c r="K289" s="53"/>
      <c r="M289" s="53">
        <f t="shared" si="28"/>
      </c>
      <c r="N289" s="53">
        <f t="shared" si="29"/>
      </c>
    </row>
    <row r="290" spans="1:14" ht="12.75">
      <c r="A290" s="38">
        <v>289</v>
      </c>
      <c r="B290" s="23"/>
      <c r="C290" s="37" t="str">
        <f t="shared" si="24"/>
        <v> </v>
      </c>
      <c r="D290" s="61" t="str">
        <f t="shared" si="25"/>
        <v> </v>
      </c>
      <c r="E290" s="47" t="str">
        <f t="shared" si="26"/>
        <v> </v>
      </c>
      <c r="F290" s="61" t="str">
        <f t="shared" si="27"/>
        <v> </v>
      </c>
      <c r="G290" s="23"/>
      <c r="H290" s="48"/>
      <c r="I290" s="53"/>
      <c r="J290" s="47"/>
      <c r="K290" s="53"/>
      <c r="M290" s="53">
        <f t="shared" si="28"/>
      </c>
      <c r="N290" s="53">
        <f t="shared" si="29"/>
      </c>
    </row>
    <row r="291" spans="1:14" ht="12.75">
      <c r="A291" s="38">
        <v>290</v>
      </c>
      <c r="B291" s="23"/>
      <c r="C291" s="37" t="str">
        <f t="shared" si="24"/>
        <v> </v>
      </c>
      <c r="D291" s="61" t="str">
        <f t="shared" si="25"/>
        <v> </v>
      </c>
      <c r="E291" s="47" t="str">
        <f t="shared" si="26"/>
        <v> </v>
      </c>
      <c r="F291" s="61" t="str">
        <f t="shared" si="27"/>
        <v> </v>
      </c>
      <c r="G291" s="23"/>
      <c r="H291" s="48"/>
      <c r="I291" s="53"/>
      <c r="J291" s="47"/>
      <c r="K291" s="53"/>
      <c r="M291" s="53">
        <f t="shared" si="28"/>
      </c>
      <c r="N291" s="53">
        <f t="shared" si="29"/>
      </c>
    </row>
    <row r="292" spans="1:14" ht="12.75">
      <c r="A292" s="38">
        <v>291</v>
      </c>
      <c r="B292" s="23"/>
      <c r="C292" s="37" t="str">
        <f t="shared" si="24"/>
        <v> </v>
      </c>
      <c r="D292" s="61" t="str">
        <f t="shared" si="25"/>
        <v> </v>
      </c>
      <c r="E292" s="47" t="str">
        <f t="shared" si="26"/>
        <v> </v>
      </c>
      <c r="F292" s="61" t="str">
        <f t="shared" si="27"/>
        <v> </v>
      </c>
      <c r="G292" s="23"/>
      <c r="H292" s="48"/>
      <c r="I292" s="53"/>
      <c r="J292" s="47"/>
      <c r="K292" s="53"/>
      <c r="L292" s="61"/>
      <c r="M292" s="53">
        <f t="shared" si="28"/>
      </c>
      <c r="N292" s="53">
        <f t="shared" si="29"/>
      </c>
    </row>
    <row r="293" spans="1:14" ht="12.75">
      <c r="A293" s="38">
        <v>292</v>
      </c>
      <c r="B293" s="23"/>
      <c r="C293" s="37" t="str">
        <f t="shared" si="24"/>
        <v> </v>
      </c>
      <c r="D293" s="61" t="str">
        <f t="shared" si="25"/>
        <v> </v>
      </c>
      <c r="E293" s="47" t="str">
        <f t="shared" si="26"/>
        <v> </v>
      </c>
      <c r="F293" s="61" t="str">
        <f t="shared" si="27"/>
        <v> </v>
      </c>
      <c r="G293" s="23"/>
      <c r="H293" s="48"/>
      <c r="I293" s="53"/>
      <c r="J293" s="47"/>
      <c r="K293" s="53"/>
      <c r="M293" s="53">
        <f t="shared" si="28"/>
      </c>
      <c r="N293" s="53">
        <f t="shared" si="29"/>
      </c>
    </row>
    <row r="294" spans="1:14" ht="12.75">
      <c r="A294" s="38">
        <v>293</v>
      </c>
      <c r="B294" s="23"/>
      <c r="C294" s="37" t="str">
        <f t="shared" si="24"/>
        <v> </v>
      </c>
      <c r="D294" s="61" t="str">
        <f t="shared" si="25"/>
        <v> </v>
      </c>
      <c r="E294" s="47" t="str">
        <f t="shared" si="26"/>
        <v> </v>
      </c>
      <c r="F294" s="61" t="str">
        <f t="shared" si="27"/>
        <v> </v>
      </c>
      <c r="G294" s="23"/>
      <c r="H294" s="48"/>
      <c r="I294" s="53"/>
      <c r="J294" s="47"/>
      <c r="K294" s="53"/>
      <c r="M294" s="53">
        <f t="shared" si="28"/>
      </c>
      <c r="N294" s="53">
        <f t="shared" si="29"/>
      </c>
    </row>
    <row r="295" spans="1:14" ht="12.75">
      <c r="A295" s="38">
        <v>294</v>
      </c>
      <c r="B295" s="23"/>
      <c r="C295" s="37" t="str">
        <f t="shared" si="24"/>
        <v> </v>
      </c>
      <c r="D295" s="61" t="str">
        <f t="shared" si="25"/>
        <v> </v>
      </c>
      <c r="E295" s="47" t="str">
        <f t="shared" si="26"/>
        <v> </v>
      </c>
      <c r="F295" s="61" t="str">
        <f t="shared" si="27"/>
        <v> </v>
      </c>
      <c r="G295" s="23"/>
      <c r="H295" s="48"/>
      <c r="I295" s="53"/>
      <c r="J295" s="47"/>
      <c r="K295" s="53"/>
      <c r="M295" s="53">
        <f t="shared" si="28"/>
      </c>
      <c r="N295" s="53">
        <f t="shared" si="29"/>
      </c>
    </row>
    <row r="296" spans="1:14" ht="12.75">
      <c r="A296" s="38">
        <v>295</v>
      </c>
      <c r="B296" s="23"/>
      <c r="C296" s="37" t="str">
        <f t="shared" si="24"/>
        <v> </v>
      </c>
      <c r="D296" s="61" t="str">
        <f t="shared" si="25"/>
        <v> </v>
      </c>
      <c r="E296" s="47" t="str">
        <f t="shared" si="26"/>
        <v> </v>
      </c>
      <c r="F296" s="61" t="str">
        <f t="shared" si="27"/>
        <v> </v>
      </c>
      <c r="G296" s="23"/>
      <c r="H296" s="48"/>
      <c r="I296" s="53"/>
      <c r="J296" s="47"/>
      <c r="K296" s="53"/>
      <c r="M296" s="53">
        <f t="shared" si="28"/>
      </c>
      <c r="N296" s="53">
        <f t="shared" si="29"/>
      </c>
    </row>
    <row r="297" spans="1:14" ht="12.75">
      <c r="A297" s="38">
        <v>296</v>
      </c>
      <c r="B297" s="23"/>
      <c r="C297" s="37" t="str">
        <f t="shared" si="24"/>
        <v> </v>
      </c>
      <c r="D297" s="61" t="str">
        <f t="shared" si="25"/>
        <v> </v>
      </c>
      <c r="E297" s="47" t="str">
        <f t="shared" si="26"/>
        <v> </v>
      </c>
      <c r="F297" s="61" t="str">
        <f t="shared" si="27"/>
        <v> </v>
      </c>
      <c r="G297" s="23"/>
      <c r="H297" s="48"/>
      <c r="I297" s="53"/>
      <c r="J297" s="47"/>
      <c r="K297" s="53"/>
      <c r="M297" s="53">
        <f t="shared" si="28"/>
      </c>
      <c r="N297" s="53">
        <f t="shared" si="29"/>
      </c>
    </row>
    <row r="298" spans="1:14" ht="12.75">
      <c r="A298" s="38">
        <v>297</v>
      </c>
      <c r="B298" s="23"/>
      <c r="C298" s="37" t="str">
        <f t="shared" si="24"/>
        <v> </v>
      </c>
      <c r="D298" s="61" t="str">
        <f t="shared" si="25"/>
        <v> </v>
      </c>
      <c r="E298" s="47" t="str">
        <f t="shared" si="26"/>
        <v> </v>
      </c>
      <c r="F298" s="61" t="str">
        <f t="shared" si="27"/>
        <v> </v>
      </c>
      <c r="G298" s="23"/>
      <c r="H298" s="48"/>
      <c r="I298" s="53"/>
      <c r="J298" s="47"/>
      <c r="K298" s="53"/>
      <c r="M298" s="53">
        <f t="shared" si="28"/>
      </c>
      <c r="N298" s="53">
        <f t="shared" si="29"/>
      </c>
    </row>
    <row r="299" spans="1:14" ht="12.75">
      <c r="A299" s="38">
        <v>298</v>
      </c>
      <c r="B299" s="23"/>
      <c r="C299" s="37" t="str">
        <f t="shared" si="24"/>
        <v> </v>
      </c>
      <c r="D299" s="61" t="str">
        <f t="shared" si="25"/>
        <v> </v>
      </c>
      <c r="E299" s="47" t="str">
        <f t="shared" si="26"/>
        <v> </v>
      </c>
      <c r="F299" s="61" t="str">
        <f t="shared" si="27"/>
        <v> </v>
      </c>
      <c r="G299" s="23"/>
      <c r="H299" s="48"/>
      <c r="I299" s="53"/>
      <c r="J299" s="47"/>
      <c r="K299" s="53"/>
      <c r="M299" s="53">
        <f t="shared" si="28"/>
      </c>
      <c r="N299" s="53">
        <f t="shared" si="29"/>
      </c>
    </row>
    <row r="300" spans="1:14" ht="12.75">
      <c r="A300" s="38">
        <v>299</v>
      </c>
      <c r="B300" s="23"/>
      <c r="C300" s="37" t="str">
        <f t="shared" si="24"/>
        <v> </v>
      </c>
      <c r="D300" s="61" t="str">
        <f t="shared" si="25"/>
        <v> </v>
      </c>
      <c r="E300" s="47" t="str">
        <f t="shared" si="26"/>
        <v> </v>
      </c>
      <c r="F300" s="61" t="str">
        <f t="shared" si="27"/>
        <v> </v>
      </c>
      <c r="G300" s="23"/>
      <c r="H300" s="48"/>
      <c r="I300" s="53"/>
      <c r="J300" s="47"/>
      <c r="K300" s="53"/>
      <c r="M300" s="53">
        <f t="shared" si="28"/>
      </c>
      <c r="N300" s="53">
        <f t="shared" si="29"/>
      </c>
    </row>
    <row r="301" spans="1:14" ht="12.75">
      <c r="A301" s="38">
        <v>300</v>
      </c>
      <c r="B301" s="23"/>
      <c r="C301" s="37" t="str">
        <f t="shared" si="24"/>
        <v> </v>
      </c>
      <c r="D301" s="61" t="str">
        <f t="shared" si="25"/>
        <v> </v>
      </c>
      <c r="E301" s="47" t="str">
        <f t="shared" si="26"/>
        <v> </v>
      </c>
      <c r="F301" s="61" t="str">
        <f t="shared" si="27"/>
        <v> </v>
      </c>
      <c r="G301" s="23"/>
      <c r="H301" s="48"/>
      <c r="I301" s="53"/>
      <c r="J301" s="47"/>
      <c r="K301" s="53"/>
      <c r="M301" s="53">
        <f t="shared" si="28"/>
      </c>
      <c r="N301" s="53">
        <f t="shared" si="29"/>
      </c>
    </row>
    <row r="302" spans="1:14" ht="12.75">
      <c r="A302" s="38">
        <v>301</v>
      </c>
      <c r="B302" s="23"/>
      <c r="C302" s="37" t="str">
        <f t="shared" si="24"/>
        <v> </v>
      </c>
      <c r="D302" s="61" t="str">
        <f t="shared" si="25"/>
        <v> </v>
      </c>
      <c r="E302" s="47" t="str">
        <f t="shared" si="26"/>
        <v> </v>
      </c>
      <c r="F302" s="61" t="str">
        <f t="shared" si="27"/>
        <v> </v>
      </c>
      <c r="G302" s="23"/>
      <c r="H302" s="48"/>
      <c r="I302" s="53"/>
      <c r="J302" s="47"/>
      <c r="K302" s="53"/>
      <c r="M302" s="53">
        <f t="shared" si="28"/>
      </c>
      <c r="N302" s="53">
        <f t="shared" si="29"/>
      </c>
    </row>
    <row r="303" spans="1:14" ht="12.75">
      <c r="A303" s="38">
        <v>302</v>
      </c>
      <c r="B303" s="23"/>
      <c r="C303" s="37" t="str">
        <f t="shared" si="24"/>
        <v> </v>
      </c>
      <c r="D303" s="61" t="str">
        <f t="shared" si="25"/>
        <v> </v>
      </c>
      <c r="E303" s="47" t="str">
        <f t="shared" si="26"/>
        <v> </v>
      </c>
      <c r="F303" s="61" t="str">
        <f t="shared" si="27"/>
        <v> </v>
      </c>
      <c r="G303" s="23"/>
      <c r="H303" s="48"/>
      <c r="I303" s="53"/>
      <c r="J303" s="47"/>
      <c r="K303" s="53"/>
      <c r="M303" s="53">
        <f t="shared" si="28"/>
      </c>
      <c r="N303" s="53">
        <f t="shared" si="29"/>
      </c>
    </row>
    <row r="304" spans="1:14" ht="12.75">
      <c r="A304" s="38">
        <v>303</v>
      </c>
      <c r="B304" s="23"/>
      <c r="C304" s="37" t="str">
        <f t="shared" si="24"/>
        <v> </v>
      </c>
      <c r="D304" s="61" t="str">
        <f t="shared" si="25"/>
        <v> </v>
      </c>
      <c r="E304" s="47" t="str">
        <f t="shared" si="26"/>
        <v> </v>
      </c>
      <c r="F304" s="61" t="str">
        <f t="shared" si="27"/>
        <v> </v>
      </c>
      <c r="G304" s="23"/>
      <c r="H304" s="48"/>
      <c r="I304" s="53"/>
      <c r="J304" s="47"/>
      <c r="K304" s="53"/>
      <c r="M304" s="53">
        <f t="shared" si="28"/>
      </c>
      <c r="N304" s="53">
        <f t="shared" si="29"/>
      </c>
    </row>
    <row r="305" spans="1:14" ht="12.75">
      <c r="A305" s="38">
        <v>304</v>
      </c>
      <c r="B305" s="23"/>
      <c r="C305" s="37" t="str">
        <f t="shared" si="24"/>
        <v> </v>
      </c>
      <c r="D305" s="61" t="str">
        <f t="shared" si="25"/>
        <v> </v>
      </c>
      <c r="E305" s="47" t="str">
        <f t="shared" si="26"/>
        <v> </v>
      </c>
      <c r="F305" s="61" t="str">
        <f t="shared" si="27"/>
        <v> </v>
      </c>
      <c r="G305" s="23"/>
      <c r="H305" s="48"/>
      <c r="I305" s="53"/>
      <c r="J305" s="47"/>
      <c r="K305" s="53"/>
      <c r="M305" s="53">
        <f t="shared" si="28"/>
      </c>
      <c r="N305" s="53">
        <f t="shared" si="29"/>
      </c>
    </row>
    <row r="306" spans="1:14" ht="12.75">
      <c r="A306" s="38">
        <v>305</v>
      </c>
      <c r="B306" s="23"/>
      <c r="C306" s="37" t="str">
        <f t="shared" si="24"/>
        <v> </v>
      </c>
      <c r="D306" s="61" t="str">
        <f t="shared" si="25"/>
        <v> </v>
      </c>
      <c r="E306" s="47" t="str">
        <f t="shared" si="26"/>
        <v> </v>
      </c>
      <c r="F306" s="61" t="str">
        <f t="shared" si="27"/>
        <v> </v>
      </c>
      <c r="G306" s="23"/>
      <c r="H306" s="48"/>
      <c r="I306" s="53"/>
      <c r="J306" s="47"/>
      <c r="K306" s="53"/>
      <c r="M306" s="53">
        <f t="shared" si="28"/>
      </c>
      <c r="N306" s="53">
        <f t="shared" si="29"/>
      </c>
    </row>
    <row r="307" spans="1:14" ht="12.75">
      <c r="A307" s="38">
        <v>306</v>
      </c>
      <c r="B307" s="23"/>
      <c r="C307" s="37" t="str">
        <f t="shared" si="24"/>
        <v> </v>
      </c>
      <c r="D307" s="61" t="str">
        <f t="shared" si="25"/>
        <v> </v>
      </c>
      <c r="E307" s="47" t="str">
        <f t="shared" si="26"/>
        <v> </v>
      </c>
      <c r="F307" s="61" t="str">
        <f t="shared" si="27"/>
        <v> </v>
      </c>
      <c r="G307" s="23"/>
      <c r="H307" s="48"/>
      <c r="I307" s="53"/>
      <c r="J307" s="47"/>
      <c r="K307" s="53"/>
      <c r="L307" s="61"/>
      <c r="M307" s="53">
        <f t="shared" si="28"/>
      </c>
      <c r="N307" s="53">
        <f t="shared" si="29"/>
      </c>
    </row>
    <row r="308" spans="1:14" ht="12.75">
      <c r="A308" s="38">
        <v>307</v>
      </c>
      <c r="B308" s="23"/>
      <c r="C308" s="37" t="str">
        <f t="shared" si="24"/>
        <v> </v>
      </c>
      <c r="D308" s="61" t="str">
        <f t="shared" si="25"/>
        <v> </v>
      </c>
      <c r="E308" s="47" t="str">
        <f t="shared" si="26"/>
        <v> </v>
      </c>
      <c r="F308" s="61" t="str">
        <f t="shared" si="27"/>
        <v> </v>
      </c>
      <c r="G308" s="23"/>
      <c r="H308" s="48"/>
      <c r="I308" s="53"/>
      <c r="J308" s="47"/>
      <c r="K308" s="53"/>
      <c r="M308" s="53">
        <f t="shared" si="28"/>
      </c>
      <c r="N308" s="53">
        <f t="shared" si="29"/>
      </c>
    </row>
    <row r="309" spans="1:14" ht="12.75">
      <c r="A309" s="38">
        <v>308</v>
      </c>
      <c r="B309" s="23"/>
      <c r="C309" s="37" t="str">
        <f t="shared" si="24"/>
        <v> </v>
      </c>
      <c r="D309" s="61" t="str">
        <f t="shared" si="25"/>
        <v> </v>
      </c>
      <c r="E309" s="47" t="str">
        <f t="shared" si="26"/>
        <v> </v>
      </c>
      <c r="F309" s="61" t="str">
        <f t="shared" si="27"/>
        <v> </v>
      </c>
      <c r="G309" s="23"/>
      <c r="H309" s="48"/>
      <c r="I309" s="53"/>
      <c r="J309" s="47"/>
      <c r="K309" s="53"/>
      <c r="M309" s="53">
        <f t="shared" si="28"/>
      </c>
      <c r="N309" s="53">
        <f t="shared" si="29"/>
      </c>
    </row>
    <row r="310" spans="1:14" ht="12.75">
      <c r="A310" s="38">
        <v>309</v>
      </c>
      <c r="B310" s="23"/>
      <c r="C310" s="37" t="str">
        <f t="shared" si="24"/>
        <v> </v>
      </c>
      <c r="D310" s="61" t="str">
        <f t="shared" si="25"/>
        <v> </v>
      </c>
      <c r="E310" s="47" t="str">
        <f t="shared" si="26"/>
        <v> </v>
      </c>
      <c r="F310" s="61" t="str">
        <f t="shared" si="27"/>
        <v> </v>
      </c>
      <c r="G310" s="23"/>
      <c r="H310" s="48"/>
      <c r="I310" s="53"/>
      <c r="J310" s="47"/>
      <c r="K310" s="53"/>
      <c r="L310" s="61"/>
      <c r="M310" s="53">
        <f t="shared" si="28"/>
      </c>
      <c r="N310" s="53">
        <f t="shared" si="29"/>
      </c>
    </row>
    <row r="311" spans="1:14" ht="12.75">
      <c r="A311" s="38">
        <v>310</v>
      </c>
      <c r="B311" s="23"/>
      <c r="C311" s="37" t="str">
        <f t="shared" si="24"/>
        <v> </v>
      </c>
      <c r="D311" s="61" t="str">
        <f t="shared" si="25"/>
        <v> </v>
      </c>
      <c r="E311" s="47" t="str">
        <f t="shared" si="26"/>
        <v> </v>
      </c>
      <c r="F311" s="61" t="str">
        <f t="shared" si="27"/>
        <v> </v>
      </c>
      <c r="G311" s="23"/>
      <c r="H311" s="48"/>
      <c r="I311" s="53"/>
      <c r="J311" s="47"/>
      <c r="K311" s="53"/>
      <c r="M311" s="53">
        <f t="shared" si="28"/>
      </c>
      <c r="N311" s="53">
        <f t="shared" si="29"/>
      </c>
    </row>
    <row r="312" spans="1:14" ht="12.75">
      <c r="A312" s="38">
        <v>311</v>
      </c>
      <c r="B312" s="23"/>
      <c r="C312" s="37" t="str">
        <f t="shared" si="24"/>
        <v> </v>
      </c>
      <c r="D312" s="61" t="str">
        <f t="shared" si="25"/>
        <v> </v>
      </c>
      <c r="E312" s="47" t="str">
        <f t="shared" si="26"/>
        <v> </v>
      </c>
      <c r="F312" s="61" t="str">
        <f t="shared" si="27"/>
        <v> </v>
      </c>
      <c r="G312" s="23"/>
      <c r="H312" s="48"/>
      <c r="I312" s="53"/>
      <c r="J312" s="47"/>
      <c r="K312" s="53"/>
      <c r="M312" s="53">
        <f t="shared" si="28"/>
      </c>
      <c r="N312" s="53">
        <f t="shared" si="29"/>
      </c>
    </row>
    <row r="313" spans="1:14" ht="12.75">
      <c r="A313" s="38">
        <v>312</v>
      </c>
      <c r="B313" s="23"/>
      <c r="C313" s="37" t="str">
        <f t="shared" si="24"/>
        <v> </v>
      </c>
      <c r="D313" s="61" t="str">
        <f t="shared" si="25"/>
        <v> </v>
      </c>
      <c r="E313" s="47" t="str">
        <f t="shared" si="26"/>
        <v> </v>
      </c>
      <c r="F313" s="61" t="str">
        <f t="shared" si="27"/>
        <v> </v>
      </c>
      <c r="G313" s="23"/>
      <c r="H313" s="48"/>
      <c r="I313" s="53"/>
      <c r="J313" s="47"/>
      <c r="K313" s="53"/>
      <c r="M313" s="53">
        <f t="shared" si="28"/>
      </c>
      <c r="N313" s="53">
        <f t="shared" si="29"/>
      </c>
    </row>
    <row r="314" spans="1:14" ht="12.75">
      <c r="A314" s="38">
        <v>313</v>
      </c>
      <c r="B314" s="23"/>
      <c r="C314" s="37" t="str">
        <f t="shared" si="24"/>
        <v> </v>
      </c>
      <c r="D314" s="61" t="str">
        <f t="shared" si="25"/>
        <v> </v>
      </c>
      <c r="E314" s="47" t="str">
        <f t="shared" si="26"/>
        <v> </v>
      </c>
      <c r="F314" s="61" t="str">
        <f t="shared" si="27"/>
        <v> </v>
      </c>
      <c r="G314" s="23"/>
      <c r="H314" s="48"/>
      <c r="I314" s="53"/>
      <c r="J314" s="47"/>
      <c r="K314" s="53"/>
      <c r="M314" s="53">
        <f t="shared" si="28"/>
      </c>
      <c r="N314" s="53">
        <f t="shared" si="29"/>
      </c>
    </row>
    <row r="315" spans="1:14" ht="12.75">
      <c r="A315" s="38">
        <v>314</v>
      </c>
      <c r="B315" s="23"/>
      <c r="C315" s="37" t="str">
        <f t="shared" si="24"/>
        <v> </v>
      </c>
      <c r="D315" s="61" t="str">
        <f t="shared" si="25"/>
        <v> </v>
      </c>
      <c r="E315" s="47" t="str">
        <f t="shared" si="26"/>
        <v> </v>
      </c>
      <c r="F315" s="61" t="str">
        <f t="shared" si="27"/>
        <v> </v>
      </c>
      <c r="G315" s="23"/>
      <c r="H315" s="48"/>
      <c r="I315" s="53"/>
      <c r="J315" s="47"/>
      <c r="K315" s="53"/>
      <c r="M315" s="53">
        <f t="shared" si="28"/>
      </c>
      <c r="N315" s="53">
        <f t="shared" si="29"/>
      </c>
    </row>
    <row r="316" spans="1:14" ht="12.75">
      <c r="A316" s="38">
        <v>315</v>
      </c>
      <c r="B316" s="23"/>
      <c r="C316" s="37" t="str">
        <f t="shared" si="24"/>
        <v> </v>
      </c>
      <c r="D316" s="61" t="str">
        <f t="shared" si="25"/>
        <v> </v>
      </c>
      <c r="E316" s="47" t="str">
        <f t="shared" si="26"/>
        <v> </v>
      </c>
      <c r="F316" s="61" t="str">
        <f t="shared" si="27"/>
        <v> </v>
      </c>
      <c r="G316" s="23"/>
      <c r="H316" s="48"/>
      <c r="I316" s="53"/>
      <c r="J316" s="47"/>
      <c r="K316" s="53"/>
      <c r="M316" s="53">
        <f t="shared" si="28"/>
      </c>
      <c r="N316" s="53">
        <f t="shared" si="29"/>
      </c>
    </row>
    <row r="317" spans="1:14" ht="12.75">
      <c r="A317" s="38">
        <v>316</v>
      </c>
      <c r="B317" s="23"/>
      <c r="C317" s="37" t="str">
        <f t="shared" si="24"/>
        <v> </v>
      </c>
      <c r="D317" s="61" t="str">
        <f t="shared" si="25"/>
        <v> </v>
      </c>
      <c r="E317" s="47" t="str">
        <f t="shared" si="26"/>
        <v> </v>
      </c>
      <c r="F317" s="61" t="str">
        <f t="shared" si="27"/>
        <v> </v>
      </c>
      <c r="G317" s="23"/>
      <c r="H317" s="48"/>
      <c r="I317" s="53"/>
      <c r="J317" s="47"/>
      <c r="K317" s="53"/>
      <c r="M317" s="53">
        <f t="shared" si="28"/>
      </c>
      <c r="N317" s="53">
        <f t="shared" si="29"/>
      </c>
    </row>
    <row r="318" spans="1:14" ht="12.75">
      <c r="A318" s="38">
        <v>317</v>
      </c>
      <c r="B318" s="23"/>
      <c r="C318" s="37" t="str">
        <f t="shared" si="24"/>
        <v> </v>
      </c>
      <c r="D318" s="61" t="str">
        <f t="shared" si="25"/>
        <v> </v>
      </c>
      <c r="E318" s="47" t="str">
        <f t="shared" si="26"/>
        <v> </v>
      </c>
      <c r="F318" s="61" t="str">
        <f t="shared" si="27"/>
        <v> </v>
      </c>
      <c r="G318" s="23"/>
      <c r="H318" s="48"/>
      <c r="I318" s="53"/>
      <c r="J318" s="47"/>
      <c r="K318" s="53"/>
      <c r="M318" s="53">
        <f t="shared" si="28"/>
      </c>
      <c r="N318" s="53">
        <f t="shared" si="29"/>
      </c>
    </row>
    <row r="319" spans="1:14" ht="12.75">
      <c r="A319" s="38">
        <v>318</v>
      </c>
      <c r="B319" s="23"/>
      <c r="C319" s="37" t="str">
        <f t="shared" si="24"/>
        <v> </v>
      </c>
      <c r="D319" s="61" t="str">
        <f t="shared" si="25"/>
        <v> </v>
      </c>
      <c r="E319" s="47" t="str">
        <f t="shared" si="26"/>
        <v> </v>
      </c>
      <c r="F319" s="61" t="str">
        <f t="shared" si="27"/>
        <v> </v>
      </c>
      <c r="G319" s="23"/>
      <c r="H319" s="48"/>
      <c r="I319" s="53"/>
      <c r="J319" s="47"/>
      <c r="K319" s="53"/>
      <c r="L319" s="61"/>
      <c r="M319" s="53">
        <f t="shared" si="28"/>
      </c>
      <c r="N319" s="53">
        <f t="shared" si="29"/>
      </c>
    </row>
    <row r="320" spans="1:14" ht="12.75">
      <c r="A320" s="38">
        <v>319</v>
      </c>
      <c r="B320" s="23"/>
      <c r="C320" s="37" t="str">
        <f t="shared" si="24"/>
        <v> </v>
      </c>
      <c r="D320" s="61" t="str">
        <f t="shared" si="25"/>
        <v> </v>
      </c>
      <c r="E320" s="47" t="str">
        <f t="shared" si="26"/>
        <v> </v>
      </c>
      <c r="F320" s="61" t="str">
        <f t="shared" si="27"/>
        <v> </v>
      </c>
      <c r="G320" s="23"/>
      <c r="H320" s="48"/>
      <c r="I320" s="53"/>
      <c r="J320" s="47"/>
      <c r="K320" s="53"/>
      <c r="M320" s="53">
        <f t="shared" si="28"/>
      </c>
      <c r="N320" s="53">
        <f t="shared" si="29"/>
      </c>
    </row>
    <row r="321" spans="1:14" ht="12.75">
      <c r="A321" s="38">
        <v>320</v>
      </c>
      <c r="B321" s="23"/>
      <c r="C321" s="37" t="str">
        <f t="shared" si="24"/>
        <v> </v>
      </c>
      <c r="D321" s="61" t="str">
        <f t="shared" si="25"/>
        <v> </v>
      </c>
      <c r="E321" s="47" t="str">
        <f t="shared" si="26"/>
        <v> </v>
      </c>
      <c r="F321" s="61" t="str">
        <f t="shared" si="27"/>
        <v> </v>
      </c>
      <c r="G321" s="23"/>
      <c r="H321" s="48"/>
      <c r="I321" s="53"/>
      <c r="J321" s="47"/>
      <c r="K321" s="53"/>
      <c r="M321" s="53">
        <f t="shared" si="28"/>
      </c>
      <c r="N321" s="53">
        <f t="shared" si="29"/>
      </c>
    </row>
    <row r="322" spans="1:14" ht="12.75">
      <c r="A322" s="38">
        <v>321</v>
      </c>
      <c r="B322" s="23"/>
      <c r="C322" s="37" t="str">
        <f aca="true" t="shared" si="30" ref="C322:C385">IF(ISBLANK(B322)," ",G322)</f>
        <v> </v>
      </c>
      <c r="D322" s="61" t="str">
        <f aca="true" t="shared" si="31" ref="D322:D341">IF(ISBLANK(B322)," ",CONCATENATE(M322,", ",H322))</f>
        <v> </v>
      </c>
      <c r="E322" s="47" t="str">
        <f aca="true" t="shared" si="32" ref="E322:E385">IF(ISBLANK(B322)," ",J322)</f>
        <v> </v>
      </c>
      <c r="F322" s="61" t="str">
        <f aca="true" t="shared" si="33" ref="F322:F385">IF(ISBLANK(I322)," ",CONCATENATE(K322," ",N322))</f>
        <v> </v>
      </c>
      <c r="G322" s="23"/>
      <c r="H322" s="48"/>
      <c r="I322" s="53"/>
      <c r="J322" s="47"/>
      <c r="K322" s="53"/>
      <c r="M322" s="53">
        <f aca="true" t="shared" si="34" ref="M322:M385">UPPER(I322)</f>
      </c>
      <c r="N322" s="53">
        <f aca="true" t="shared" si="35" ref="N322:N385">UPPER(L322)</f>
      </c>
    </row>
    <row r="323" spans="1:14" ht="12.75">
      <c r="A323" s="38">
        <v>322</v>
      </c>
      <c r="B323" s="23"/>
      <c r="C323" s="37" t="str">
        <f t="shared" si="30"/>
        <v> </v>
      </c>
      <c r="D323" s="61" t="str">
        <f t="shared" si="31"/>
        <v> </v>
      </c>
      <c r="E323" s="47" t="str">
        <f t="shared" si="32"/>
        <v> </v>
      </c>
      <c r="F323" s="61" t="str">
        <f t="shared" si="33"/>
        <v> </v>
      </c>
      <c r="G323" s="23"/>
      <c r="H323" s="48"/>
      <c r="I323" s="53"/>
      <c r="J323" s="47"/>
      <c r="K323" s="53"/>
      <c r="M323" s="53">
        <f t="shared" si="34"/>
      </c>
      <c r="N323" s="53">
        <f t="shared" si="35"/>
      </c>
    </row>
    <row r="324" spans="1:14" ht="12.75">
      <c r="A324" s="38">
        <v>323</v>
      </c>
      <c r="B324" s="23"/>
      <c r="C324" s="37" t="str">
        <f t="shared" si="30"/>
        <v> </v>
      </c>
      <c r="D324" s="61" t="str">
        <f t="shared" si="31"/>
        <v> </v>
      </c>
      <c r="E324" s="47" t="str">
        <f t="shared" si="32"/>
        <v> </v>
      </c>
      <c r="F324" s="61" t="str">
        <f t="shared" si="33"/>
        <v> </v>
      </c>
      <c r="G324" s="23"/>
      <c r="H324" s="48"/>
      <c r="I324" s="53"/>
      <c r="J324" s="47"/>
      <c r="K324" s="53"/>
      <c r="M324" s="53">
        <f t="shared" si="34"/>
      </c>
      <c r="N324" s="53">
        <f t="shared" si="35"/>
      </c>
    </row>
    <row r="325" spans="1:14" ht="12.75">
      <c r="A325" s="38">
        <v>324</v>
      </c>
      <c r="B325" s="23"/>
      <c r="C325" s="37" t="str">
        <f t="shared" si="30"/>
        <v> </v>
      </c>
      <c r="D325" s="61" t="str">
        <f t="shared" si="31"/>
        <v> </v>
      </c>
      <c r="E325" s="47" t="str">
        <f t="shared" si="32"/>
        <v> </v>
      </c>
      <c r="F325" s="61" t="str">
        <f t="shared" si="33"/>
        <v> </v>
      </c>
      <c r="G325" s="23"/>
      <c r="H325" s="48"/>
      <c r="I325" s="53"/>
      <c r="J325" s="47"/>
      <c r="K325" s="53"/>
      <c r="M325" s="53">
        <f t="shared" si="34"/>
      </c>
      <c r="N325" s="53">
        <f t="shared" si="35"/>
      </c>
    </row>
    <row r="326" spans="1:14" ht="12.75">
      <c r="A326" s="38">
        <v>325</v>
      </c>
      <c r="B326" s="23"/>
      <c r="C326" s="37" t="str">
        <f t="shared" si="30"/>
        <v> </v>
      </c>
      <c r="D326" s="61" t="str">
        <f t="shared" si="31"/>
        <v> </v>
      </c>
      <c r="E326" s="47" t="str">
        <f t="shared" si="32"/>
        <v> </v>
      </c>
      <c r="F326" s="61" t="str">
        <f t="shared" si="33"/>
        <v> </v>
      </c>
      <c r="G326" s="23"/>
      <c r="H326" s="48"/>
      <c r="I326" s="53"/>
      <c r="J326" s="47"/>
      <c r="K326" s="53"/>
      <c r="M326" s="53">
        <f t="shared" si="34"/>
      </c>
      <c r="N326" s="53">
        <f t="shared" si="35"/>
      </c>
    </row>
    <row r="327" spans="1:14" ht="12.75">
      <c r="A327" s="38">
        <v>326</v>
      </c>
      <c r="B327" s="23"/>
      <c r="C327" s="37" t="str">
        <f t="shared" si="30"/>
        <v> </v>
      </c>
      <c r="D327" s="61" t="str">
        <f t="shared" si="31"/>
        <v> </v>
      </c>
      <c r="E327" s="47" t="str">
        <f t="shared" si="32"/>
        <v> </v>
      </c>
      <c r="F327" s="61" t="str">
        <f t="shared" si="33"/>
        <v> </v>
      </c>
      <c r="G327" s="23"/>
      <c r="H327" s="48"/>
      <c r="I327" s="53"/>
      <c r="J327" s="47"/>
      <c r="K327" s="53"/>
      <c r="M327" s="53">
        <f t="shared" si="34"/>
      </c>
      <c r="N327" s="53">
        <f t="shared" si="35"/>
      </c>
    </row>
    <row r="328" spans="1:14" ht="12.75">
      <c r="A328" s="38">
        <v>327</v>
      </c>
      <c r="B328" s="23"/>
      <c r="C328" s="37" t="str">
        <f t="shared" si="30"/>
        <v> </v>
      </c>
      <c r="D328" s="61" t="str">
        <f t="shared" si="31"/>
        <v> </v>
      </c>
      <c r="E328" s="47" t="str">
        <f t="shared" si="32"/>
        <v> </v>
      </c>
      <c r="F328" s="61" t="str">
        <f t="shared" si="33"/>
        <v> </v>
      </c>
      <c r="G328" s="23"/>
      <c r="H328" s="48"/>
      <c r="I328" s="53"/>
      <c r="J328" s="47"/>
      <c r="K328" s="53"/>
      <c r="M328" s="53">
        <f t="shared" si="34"/>
      </c>
      <c r="N328" s="53">
        <f t="shared" si="35"/>
      </c>
    </row>
    <row r="329" spans="1:14" ht="12.75">
      <c r="A329" s="38">
        <v>328</v>
      </c>
      <c r="B329" s="23"/>
      <c r="C329" s="37" t="str">
        <f t="shared" si="30"/>
        <v> </v>
      </c>
      <c r="D329" s="61" t="str">
        <f t="shared" si="31"/>
        <v> </v>
      </c>
      <c r="E329" s="47" t="str">
        <f t="shared" si="32"/>
        <v> </v>
      </c>
      <c r="F329" s="61" t="str">
        <f t="shared" si="33"/>
        <v> </v>
      </c>
      <c r="G329" s="23"/>
      <c r="H329" s="48"/>
      <c r="I329" s="53"/>
      <c r="J329" s="47"/>
      <c r="K329" s="53"/>
      <c r="L329" s="61"/>
      <c r="M329" s="53">
        <f t="shared" si="34"/>
      </c>
      <c r="N329" s="53">
        <f t="shared" si="35"/>
      </c>
    </row>
    <row r="330" spans="1:14" ht="12.75">
      <c r="A330" s="38">
        <v>329</v>
      </c>
      <c r="B330" s="23"/>
      <c r="C330" s="37" t="str">
        <f t="shared" si="30"/>
        <v> </v>
      </c>
      <c r="D330" s="61" t="str">
        <f t="shared" si="31"/>
        <v> </v>
      </c>
      <c r="E330" s="47" t="str">
        <f t="shared" si="32"/>
        <v> </v>
      </c>
      <c r="F330" s="61" t="str">
        <f t="shared" si="33"/>
        <v> </v>
      </c>
      <c r="G330" s="23"/>
      <c r="H330" s="48"/>
      <c r="I330" s="53"/>
      <c r="J330" s="47"/>
      <c r="K330" s="53"/>
      <c r="M330" s="53">
        <f t="shared" si="34"/>
      </c>
      <c r="N330" s="53">
        <f t="shared" si="35"/>
      </c>
    </row>
    <row r="331" spans="1:14" ht="12.75">
      <c r="A331" s="38">
        <v>330</v>
      </c>
      <c r="B331" s="23"/>
      <c r="C331" s="37" t="str">
        <f t="shared" si="30"/>
        <v> </v>
      </c>
      <c r="D331" s="61" t="str">
        <f t="shared" si="31"/>
        <v> </v>
      </c>
      <c r="E331" s="47" t="str">
        <f t="shared" si="32"/>
        <v> </v>
      </c>
      <c r="F331" s="61" t="str">
        <f t="shared" si="33"/>
        <v> </v>
      </c>
      <c r="G331" s="23"/>
      <c r="H331" s="48"/>
      <c r="I331" s="53"/>
      <c r="J331" s="47"/>
      <c r="K331" s="53"/>
      <c r="M331" s="53">
        <f t="shared" si="34"/>
      </c>
      <c r="N331" s="53">
        <f t="shared" si="35"/>
      </c>
    </row>
    <row r="332" spans="1:14" ht="12.75">
      <c r="A332" s="38">
        <v>331</v>
      </c>
      <c r="B332" s="23"/>
      <c r="C332" s="37" t="str">
        <f t="shared" si="30"/>
        <v> </v>
      </c>
      <c r="D332" s="61" t="str">
        <f t="shared" si="31"/>
        <v> </v>
      </c>
      <c r="E332" s="47" t="str">
        <f t="shared" si="32"/>
        <v> </v>
      </c>
      <c r="F332" s="61" t="str">
        <f t="shared" si="33"/>
        <v> </v>
      </c>
      <c r="G332" s="23"/>
      <c r="H332" s="48"/>
      <c r="I332" s="53"/>
      <c r="J332" s="47"/>
      <c r="K332" s="53"/>
      <c r="M332" s="53">
        <f t="shared" si="34"/>
      </c>
      <c r="N332" s="53">
        <f t="shared" si="35"/>
      </c>
    </row>
    <row r="333" spans="1:14" ht="12.75">
      <c r="A333" s="38">
        <v>332</v>
      </c>
      <c r="B333" s="23"/>
      <c r="C333" s="37" t="str">
        <f t="shared" si="30"/>
        <v> </v>
      </c>
      <c r="D333" s="61" t="str">
        <f t="shared" si="31"/>
        <v> </v>
      </c>
      <c r="E333" s="47" t="str">
        <f t="shared" si="32"/>
        <v> </v>
      </c>
      <c r="F333" s="61" t="str">
        <f t="shared" si="33"/>
        <v> </v>
      </c>
      <c r="G333" s="23"/>
      <c r="H333" s="48"/>
      <c r="I333" s="53"/>
      <c r="J333" s="47"/>
      <c r="K333" s="53"/>
      <c r="M333" s="53">
        <f t="shared" si="34"/>
      </c>
      <c r="N333" s="53">
        <f t="shared" si="35"/>
      </c>
    </row>
    <row r="334" spans="1:14" ht="12.75">
      <c r="A334" s="38">
        <v>333</v>
      </c>
      <c r="B334" s="23"/>
      <c r="C334" s="37" t="str">
        <f t="shared" si="30"/>
        <v> </v>
      </c>
      <c r="D334" s="61" t="str">
        <f t="shared" si="31"/>
        <v> </v>
      </c>
      <c r="E334" s="47" t="str">
        <f t="shared" si="32"/>
        <v> </v>
      </c>
      <c r="F334" s="61" t="str">
        <f t="shared" si="33"/>
        <v> </v>
      </c>
      <c r="G334" s="23"/>
      <c r="H334" s="48"/>
      <c r="I334" s="53"/>
      <c r="J334" s="47"/>
      <c r="K334" s="53"/>
      <c r="M334" s="53">
        <f t="shared" si="34"/>
      </c>
      <c r="N334" s="53">
        <f t="shared" si="35"/>
      </c>
    </row>
    <row r="335" spans="1:14" ht="12.75">
      <c r="A335" s="38">
        <v>334</v>
      </c>
      <c r="B335" s="23"/>
      <c r="C335" s="37" t="str">
        <f t="shared" si="30"/>
        <v> </v>
      </c>
      <c r="D335" s="61" t="str">
        <f t="shared" si="31"/>
        <v> </v>
      </c>
      <c r="E335" s="47" t="str">
        <f t="shared" si="32"/>
        <v> </v>
      </c>
      <c r="F335" s="61" t="str">
        <f t="shared" si="33"/>
        <v> </v>
      </c>
      <c r="G335" s="23"/>
      <c r="H335" s="48"/>
      <c r="I335" s="53"/>
      <c r="J335" s="47"/>
      <c r="K335" s="53"/>
      <c r="M335" s="53">
        <f t="shared" si="34"/>
      </c>
      <c r="N335" s="53">
        <f t="shared" si="35"/>
      </c>
    </row>
    <row r="336" spans="1:14" ht="12.75">
      <c r="A336" s="38">
        <v>335</v>
      </c>
      <c r="B336" s="23"/>
      <c r="C336" s="37" t="str">
        <f t="shared" si="30"/>
        <v> </v>
      </c>
      <c r="D336" s="61" t="str">
        <f t="shared" si="31"/>
        <v> </v>
      </c>
      <c r="E336" s="47" t="str">
        <f t="shared" si="32"/>
        <v> </v>
      </c>
      <c r="F336" s="61" t="str">
        <f t="shared" si="33"/>
        <v> </v>
      </c>
      <c r="G336" s="23"/>
      <c r="H336" s="48"/>
      <c r="I336" s="53"/>
      <c r="J336" s="47"/>
      <c r="K336" s="53"/>
      <c r="M336" s="53">
        <f t="shared" si="34"/>
      </c>
      <c r="N336" s="53">
        <f t="shared" si="35"/>
      </c>
    </row>
    <row r="337" spans="1:14" ht="12.75">
      <c r="A337" s="38">
        <v>336</v>
      </c>
      <c r="B337" s="23"/>
      <c r="C337" s="37" t="str">
        <f t="shared" si="30"/>
        <v> </v>
      </c>
      <c r="D337" s="61" t="str">
        <f t="shared" si="31"/>
        <v> </v>
      </c>
      <c r="E337" s="47" t="str">
        <f t="shared" si="32"/>
        <v> </v>
      </c>
      <c r="F337" s="61" t="str">
        <f t="shared" si="33"/>
        <v> </v>
      </c>
      <c r="G337" s="23"/>
      <c r="H337" s="48"/>
      <c r="I337" s="53"/>
      <c r="J337" s="47"/>
      <c r="K337" s="53"/>
      <c r="L337" s="61"/>
      <c r="M337" s="53">
        <f t="shared" si="34"/>
      </c>
      <c r="N337" s="53">
        <f t="shared" si="35"/>
      </c>
    </row>
    <row r="338" spans="1:14" ht="12.75">
      <c r="A338" s="38">
        <v>337</v>
      </c>
      <c r="B338" s="23"/>
      <c r="C338" s="37" t="str">
        <f t="shared" si="30"/>
        <v> </v>
      </c>
      <c r="D338" s="61" t="str">
        <f t="shared" si="31"/>
        <v> </v>
      </c>
      <c r="E338" s="47" t="str">
        <f t="shared" si="32"/>
        <v> </v>
      </c>
      <c r="F338" s="61" t="str">
        <f t="shared" si="33"/>
        <v> </v>
      </c>
      <c r="G338" s="23"/>
      <c r="H338" s="48"/>
      <c r="I338" s="53"/>
      <c r="J338" s="47"/>
      <c r="K338" s="53"/>
      <c r="M338" s="53">
        <f t="shared" si="34"/>
      </c>
      <c r="N338" s="53">
        <f t="shared" si="35"/>
      </c>
    </row>
    <row r="339" spans="1:14" ht="12.75">
      <c r="A339" s="38">
        <v>338</v>
      </c>
      <c r="B339" s="23"/>
      <c r="C339" s="37" t="str">
        <f t="shared" si="30"/>
        <v> </v>
      </c>
      <c r="D339" s="61" t="str">
        <f t="shared" si="31"/>
        <v> </v>
      </c>
      <c r="E339" s="47" t="str">
        <f t="shared" si="32"/>
        <v> </v>
      </c>
      <c r="F339" s="61" t="str">
        <f t="shared" si="33"/>
        <v> </v>
      </c>
      <c r="G339" s="23"/>
      <c r="H339" s="48"/>
      <c r="I339" s="53"/>
      <c r="J339" s="47"/>
      <c r="M339" s="53">
        <f t="shared" si="34"/>
      </c>
      <c r="N339" s="53">
        <f t="shared" si="35"/>
      </c>
    </row>
    <row r="340" spans="1:14" ht="12.75">
      <c r="A340" s="38">
        <v>339</v>
      </c>
      <c r="B340" s="23"/>
      <c r="C340" s="37" t="str">
        <f t="shared" si="30"/>
        <v> </v>
      </c>
      <c r="D340" s="61" t="str">
        <f t="shared" si="31"/>
        <v> </v>
      </c>
      <c r="E340" s="47" t="str">
        <f t="shared" si="32"/>
        <v> </v>
      </c>
      <c r="F340" s="61" t="str">
        <f t="shared" si="33"/>
        <v> </v>
      </c>
      <c r="G340" s="23"/>
      <c r="H340" s="48"/>
      <c r="I340" s="53"/>
      <c r="J340" s="47"/>
      <c r="K340" s="53"/>
      <c r="M340" s="53">
        <f t="shared" si="34"/>
      </c>
      <c r="N340" s="53">
        <f t="shared" si="35"/>
      </c>
    </row>
    <row r="341" spans="1:14" ht="12.75">
      <c r="A341" s="38">
        <v>340</v>
      </c>
      <c r="B341" s="23"/>
      <c r="C341" s="37" t="str">
        <f t="shared" si="30"/>
        <v> </v>
      </c>
      <c r="D341" s="61" t="str">
        <f t="shared" si="31"/>
        <v> </v>
      </c>
      <c r="E341" s="47" t="str">
        <f t="shared" si="32"/>
        <v> </v>
      </c>
      <c r="F341" s="61" t="str">
        <f t="shared" si="33"/>
        <v> </v>
      </c>
      <c r="G341" s="23"/>
      <c r="H341" s="48"/>
      <c r="I341" s="53"/>
      <c r="J341" s="47"/>
      <c r="K341" s="53"/>
      <c r="M341" s="53">
        <f t="shared" si="34"/>
      </c>
      <c r="N341" s="53">
        <f t="shared" si="35"/>
      </c>
    </row>
    <row r="342" spans="1:14" ht="12.75">
      <c r="A342" s="38">
        <v>341</v>
      </c>
      <c r="B342" s="23"/>
      <c r="C342" s="37" t="str">
        <f t="shared" si="30"/>
        <v> </v>
      </c>
      <c r="E342" s="47" t="str">
        <f t="shared" si="32"/>
        <v> </v>
      </c>
      <c r="F342" s="61" t="str">
        <f t="shared" si="33"/>
        <v> </v>
      </c>
      <c r="G342" s="23"/>
      <c r="H342" s="48"/>
      <c r="I342" s="53"/>
      <c r="J342" s="47"/>
      <c r="K342" s="53"/>
      <c r="M342" s="53">
        <f t="shared" si="34"/>
      </c>
      <c r="N342" s="53">
        <f t="shared" si="35"/>
      </c>
    </row>
    <row r="343" spans="1:14" ht="12.75">
      <c r="A343" s="38">
        <v>342</v>
      </c>
      <c r="B343" s="23"/>
      <c r="C343" s="37" t="str">
        <f t="shared" si="30"/>
        <v> </v>
      </c>
      <c r="D343" s="61" t="str">
        <f aca="true" t="shared" si="36" ref="D343:D359">IF(ISBLANK(B343)," ",CONCATENATE(M343,", ",H343))</f>
        <v> </v>
      </c>
      <c r="E343" s="47" t="str">
        <f t="shared" si="32"/>
        <v> </v>
      </c>
      <c r="F343" s="61" t="str">
        <f t="shared" si="33"/>
        <v> </v>
      </c>
      <c r="G343" s="23"/>
      <c r="H343" s="48"/>
      <c r="I343" s="53"/>
      <c r="J343" s="47"/>
      <c r="K343" s="53"/>
      <c r="L343" s="61"/>
      <c r="M343" s="53">
        <f t="shared" si="34"/>
      </c>
      <c r="N343" s="53">
        <f t="shared" si="35"/>
      </c>
    </row>
    <row r="344" spans="1:14" ht="12.75">
      <c r="A344" s="38">
        <v>343</v>
      </c>
      <c r="B344" s="23"/>
      <c r="C344" s="37" t="str">
        <f t="shared" si="30"/>
        <v> </v>
      </c>
      <c r="D344" s="61" t="str">
        <f t="shared" si="36"/>
        <v> </v>
      </c>
      <c r="E344" s="47" t="str">
        <f t="shared" si="32"/>
        <v> </v>
      </c>
      <c r="F344" s="61" t="str">
        <f t="shared" si="33"/>
        <v> </v>
      </c>
      <c r="G344" s="23"/>
      <c r="H344" s="48"/>
      <c r="I344" s="53"/>
      <c r="J344" s="47"/>
      <c r="K344" s="53"/>
      <c r="M344" s="53">
        <f t="shared" si="34"/>
      </c>
      <c r="N344" s="53">
        <f t="shared" si="35"/>
      </c>
    </row>
    <row r="345" spans="1:14" ht="12.75">
      <c r="A345" s="38">
        <v>344</v>
      </c>
      <c r="B345" s="23"/>
      <c r="C345" s="37" t="str">
        <f t="shared" si="30"/>
        <v> </v>
      </c>
      <c r="D345" s="61" t="str">
        <f t="shared" si="36"/>
        <v> </v>
      </c>
      <c r="E345" s="47" t="str">
        <f t="shared" si="32"/>
        <v> </v>
      </c>
      <c r="F345" s="61" t="str">
        <f t="shared" si="33"/>
        <v> </v>
      </c>
      <c r="G345" s="23"/>
      <c r="H345" s="48"/>
      <c r="I345" s="53"/>
      <c r="J345" s="47"/>
      <c r="K345" s="53"/>
      <c r="M345" s="53">
        <f t="shared" si="34"/>
      </c>
      <c r="N345" s="53">
        <f t="shared" si="35"/>
      </c>
    </row>
    <row r="346" spans="1:14" ht="12.75">
      <c r="A346" s="38">
        <v>345</v>
      </c>
      <c r="B346" s="23"/>
      <c r="C346" s="37" t="str">
        <f t="shared" si="30"/>
        <v> </v>
      </c>
      <c r="D346" s="61" t="str">
        <f t="shared" si="36"/>
        <v> </v>
      </c>
      <c r="E346" s="47" t="str">
        <f t="shared" si="32"/>
        <v> </v>
      </c>
      <c r="F346" s="61" t="str">
        <f t="shared" si="33"/>
        <v> </v>
      </c>
      <c r="G346" s="23"/>
      <c r="H346" s="48"/>
      <c r="I346" s="53"/>
      <c r="J346" s="47"/>
      <c r="K346" s="53"/>
      <c r="L346" s="61"/>
      <c r="M346" s="53">
        <f t="shared" si="34"/>
      </c>
      <c r="N346" s="53">
        <f t="shared" si="35"/>
      </c>
    </row>
    <row r="347" spans="1:14" ht="12.75">
      <c r="A347" s="38">
        <v>346</v>
      </c>
      <c r="B347" s="23"/>
      <c r="C347" s="37" t="str">
        <f t="shared" si="30"/>
        <v> </v>
      </c>
      <c r="D347" s="61" t="str">
        <f t="shared" si="36"/>
        <v> </v>
      </c>
      <c r="E347" s="47" t="str">
        <f t="shared" si="32"/>
        <v> </v>
      </c>
      <c r="F347" s="61" t="str">
        <f t="shared" si="33"/>
        <v> </v>
      </c>
      <c r="G347" s="23"/>
      <c r="H347" s="48"/>
      <c r="I347" s="53"/>
      <c r="J347" s="47"/>
      <c r="K347" s="53"/>
      <c r="M347" s="53">
        <f t="shared" si="34"/>
      </c>
      <c r="N347" s="53">
        <f t="shared" si="35"/>
      </c>
    </row>
    <row r="348" spans="1:14" ht="12.75">
      <c r="A348" s="38">
        <v>347</v>
      </c>
      <c r="B348" s="23"/>
      <c r="C348" s="37" t="str">
        <f t="shared" si="30"/>
        <v> </v>
      </c>
      <c r="D348" s="61" t="str">
        <f t="shared" si="36"/>
        <v> </v>
      </c>
      <c r="E348" s="47" t="str">
        <f t="shared" si="32"/>
        <v> </v>
      </c>
      <c r="F348" s="61" t="str">
        <f t="shared" si="33"/>
        <v> </v>
      </c>
      <c r="G348" s="23"/>
      <c r="H348" s="48"/>
      <c r="I348" s="53"/>
      <c r="J348" s="47"/>
      <c r="K348" s="53"/>
      <c r="M348" s="53">
        <f t="shared" si="34"/>
      </c>
      <c r="N348" s="53">
        <f t="shared" si="35"/>
      </c>
    </row>
    <row r="349" spans="1:14" ht="12.75">
      <c r="A349" s="38">
        <v>348</v>
      </c>
      <c r="B349" s="23"/>
      <c r="C349" s="37" t="str">
        <f t="shared" si="30"/>
        <v> </v>
      </c>
      <c r="D349" s="61" t="str">
        <f t="shared" si="36"/>
        <v> </v>
      </c>
      <c r="E349" s="47" t="str">
        <f t="shared" si="32"/>
        <v> </v>
      </c>
      <c r="F349" s="61" t="str">
        <f t="shared" si="33"/>
        <v> </v>
      </c>
      <c r="G349" s="23"/>
      <c r="H349" s="48"/>
      <c r="I349" s="53"/>
      <c r="J349" s="47"/>
      <c r="K349" s="53"/>
      <c r="M349" s="53">
        <f t="shared" si="34"/>
      </c>
      <c r="N349" s="53">
        <f t="shared" si="35"/>
      </c>
    </row>
    <row r="350" spans="1:14" ht="12.75">
      <c r="A350" s="38">
        <v>349</v>
      </c>
      <c r="B350" s="23"/>
      <c r="C350" s="37" t="str">
        <f t="shared" si="30"/>
        <v> </v>
      </c>
      <c r="D350" s="61" t="str">
        <f t="shared" si="36"/>
        <v> </v>
      </c>
      <c r="E350" s="47" t="str">
        <f t="shared" si="32"/>
        <v> </v>
      </c>
      <c r="F350" s="61" t="str">
        <f t="shared" si="33"/>
        <v> </v>
      </c>
      <c r="G350" s="23"/>
      <c r="H350" s="48"/>
      <c r="I350" s="53"/>
      <c r="J350" s="47"/>
      <c r="K350" s="53"/>
      <c r="M350" s="53">
        <f t="shared" si="34"/>
      </c>
      <c r="N350" s="53">
        <f t="shared" si="35"/>
      </c>
    </row>
    <row r="351" spans="1:14" ht="12.75">
      <c r="A351" s="38">
        <v>350</v>
      </c>
      <c r="B351" s="23"/>
      <c r="C351" s="37" t="str">
        <f t="shared" si="30"/>
        <v> </v>
      </c>
      <c r="D351" s="61" t="str">
        <f t="shared" si="36"/>
        <v> </v>
      </c>
      <c r="E351" s="47" t="str">
        <f t="shared" si="32"/>
        <v> </v>
      </c>
      <c r="F351" s="61" t="str">
        <f t="shared" si="33"/>
        <v> </v>
      </c>
      <c r="G351" s="23"/>
      <c r="H351" s="48"/>
      <c r="I351" s="53"/>
      <c r="J351" s="47"/>
      <c r="K351" s="53"/>
      <c r="M351" s="53">
        <f t="shared" si="34"/>
      </c>
      <c r="N351" s="53">
        <f t="shared" si="35"/>
      </c>
    </row>
    <row r="352" spans="1:14" ht="12.75">
      <c r="A352" s="38">
        <v>351</v>
      </c>
      <c r="B352" s="23"/>
      <c r="C352" s="37" t="str">
        <f t="shared" si="30"/>
        <v> </v>
      </c>
      <c r="D352" s="61" t="str">
        <f t="shared" si="36"/>
        <v> </v>
      </c>
      <c r="E352" s="47" t="str">
        <f t="shared" si="32"/>
        <v> </v>
      </c>
      <c r="F352" s="61" t="str">
        <f t="shared" si="33"/>
        <v> </v>
      </c>
      <c r="G352" s="23"/>
      <c r="H352" s="48"/>
      <c r="I352" s="53"/>
      <c r="J352" s="47"/>
      <c r="K352" s="53"/>
      <c r="M352" s="53">
        <f t="shared" si="34"/>
      </c>
      <c r="N352" s="53">
        <f t="shared" si="35"/>
      </c>
    </row>
    <row r="353" spans="1:14" ht="12.75">
      <c r="A353" s="38">
        <v>352</v>
      </c>
      <c r="B353" s="23"/>
      <c r="C353" s="37" t="str">
        <f t="shared" si="30"/>
        <v> </v>
      </c>
      <c r="D353" s="61" t="str">
        <f t="shared" si="36"/>
        <v> </v>
      </c>
      <c r="E353" s="47" t="str">
        <f t="shared" si="32"/>
        <v> </v>
      </c>
      <c r="F353" s="61" t="str">
        <f t="shared" si="33"/>
        <v> </v>
      </c>
      <c r="G353" s="23"/>
      <c r="H353" s="48"/>
      <c r="I353" s="53"/>
      <c r="J353" s="47"/>
      <c r="K353" s="53"/>
      <c r="M353" s="53">
        <f t="shared" si="34"/>
      </c>
      <c r="N353" s="53">
        <f t="shared" si="35"/>
      </c>
    </row>
    <row r="354" spans="1:14" ht="12.75">
      <c r="A354" s="38">
        <v>353</v>
      </c>
      <c r="B354" s="23"/>
      <c r="C354" s="37" t="str">
        <f t="shared" si="30"/>
        <v> </v>
      </c>
      <c r="D354" s="61" t="str">
        <f t="shared" si="36"/>
        <v> </v>
      </c>
      <c r="E354" s="47" t="str">
        <f t="shared" si="32"/>
        <v> </v>
      </c>
      <c r="F354" s="61" t="str">
        <f t="shared" si="33"/>
        <v> </v>
      </c>
      <c r="G354" s="23"/>
      <c r="H354" s="48"/>
      <c r="I354" s="53"/>
      <c r="J354" s="47"/>
      <c r="K354" s="53"/>
      <c r="M354" s="53">
        <f t="shared" si="34"/>
      </c>
      <c r="N354" s="53">
        <f t="shared" si="35"/>
      </c>
    </row>
    <row r="355" spans="1:14" ht="12.75">
      <c r="A355" s="38">
        <v>354</v>
      </c>
      <c r="B355" s="23"/>
      <c r="C355" s="37" t="str">
        <f t="shared" si="30"/>
        <v> </v>
      </c>
      <c r="D355" s="61" t="str">
        <f t="shared" si="36"/>
        <v> </v>
      </c>
      <c r="E355" s="47" t="str">
        <f t="shared" si="32"/>
        <v> </v>
      </c>
      <c r="F355" s="61" t="str">
        <f t="shared" si="33"/>
        <v> </v>
      </c>
      <c r="G355" s="23"/>
      <c r="H355" s="48"/>
      <c r="I355" s="53"/>
      <c r="J355" s="47"/>
      <c r="K355" s="53"/>
      <c r="M355" s="53">
        <f t="shared" si="34"/>
      </c>
      <c r="N355" s="53">
        <f t="shared" si="35"/>
      </c>
    </row>
    <row r="356" spans="1:14" ht="12.75">
      <c r="A356" s="38">
        <v>355</v>
      </c>
      <c r="B356" s="23"/>
      <c r="C356" s="37" t="str">
        <f t="shared" si="30"/>
        <v> </v>
      </c>
      <c r="D356" s="61" t="str">
        <f t="shared" si="36"/>
        <v> </v>
      </c>
      <c r="E356" s="47" t="str">
        <f t="shared" si="32"/>
        <v> </v>
      </c>
      <c r="F356" s="61" t="str">
        <f t="shared" si="33"/>
        <v> </v>
      </c>
      <c r="G356" s="23"/>
      <c r="H356" s="48"/>
      <c r="I356" s="53"/>
      <c r="J356" s="47"/>
      <c r="K356" s="53"/>
      <c r="M356" s="53">
        <f t="shared" si="34"/>
      </c>
      <c r="N356" s="53">
        <f t="shared" si="35"/>
      </c>
    </row>
    <row r="357" spans="1:14" ht="12.75">
      <c r="A357" s="38">
        <v>356</v>
      </c>
      <c r="B357" s="23"/>
      <c r="C357" s="37" t="str">
        <f t="shared" si="30"/>
        <v> </v>
      </c>
      <c r="D357" s="61" t="str">
        <f t="shared" si="36"/>
        <v> </v>
      </c>
      <c r="E357" s="47" t="str">
        <f t="shared" si="32"/>
        <v> </v>
      </c>
      <c r="F357" s="61" t="str">
        <f t="shared" si="33"/>
        <v> </v>
      </c>
      <c r="G357" s="23"/>
      <c r="H357" s="48"/>
      <c r="I357" s="53"/>
      <c r="J357" s="47"/>
      <c r="K357" s="53"/>
      <c r="M357" s="53">
        <f t="shared" si="34"/>
      </c>
      <c r="N357" s="53">
        <f t="shared" si="35"/>
      </c>
    </row>
    <row r="358" spans="1:14" ht="12.75">
      <c r="A358" s="38">
        <v>357</v>
      </c>
      <c r="B358" s="23"/>
      <c r="C358" s="37" t="str">
        <f t="shared" si="30"/>
        <v> </v>
      </c>
      <c r="D358" s="61" t="str">
        <f t="shared" si="36"/>
        <v> </v>
      </c>
      <c r="E358" s="47" t="str">
        <f t="shared" si="32"/>
        <v> </v>
      </c>
      <c r="F358" s="61" t="str">
        <f t="shared" si="33"/>
        <v> </v>
      </c>
      <c r="G358" s="23"/>
      <c r="H358" s="48"/>
      <c r="I358" s="53"/>
      <c r="J358" s="47"/>
      <c r="K358" s="53"/>
      <c r="M358" s="53">
        <f t="shared" si="34"/>
      </c>
      <c r="N358" s="53">
        <f t="shared" si="35"/>
      </c>
    </row>
    <row r="359" spans="1:14" ht="12.75">
      <c r="A359" s="38">
        <v>358</v>
      </c>
      <c r="B359" s="23"/>
      <c r="C359" s="37" t="str">
        <f t="shared" si="30"/>
        <v> </v>
      </c>
      <c r="D359" s="61" t="str">
        <f t="shared" si="36"/>
        <v> </v>
      </c>
      <c r="E359" s="47" t="str">
        <f t="shared" si="32"/>
        <v> </v>
      </c>
      <c r="F359" s="61" t="str">
        <f t="shared" si="33"/>
        <v> </v>
      </c>
      <c r="G359" s="23"/>
      <c r="H359" s="48"/>
      <c r="I359" s="53"/>
      <c r="J359" s="47"/>
      <c r="K359" s="53"/>
      <c r="M359" s="53">
        <f t="shared" si="34"/>
      </c>
      <c r="N359" s="53">
        <f t="shared" si="35"/>
      </c>
    </row>
    <row r="360" spans="1:14" ht="12.75">
      <c r="A360" s="38">
        <v>359</v>
      </c>
      <c r="B360" s="23"/>
      <c r="C360" s="37" t="str">
        <f t="shared" si="30"/>
        <v> </v>
      </c>
      <c r="D360" s="61" t="str">
        <f>IF(ISBLANK(B342)," ",CONCATENATE(M342,", ",H342))</f>
        <v> </v>
      </c>
      <c r="E360" s="47" t="str">
        <f t="shared" si="32"/>
        <v> </v>
      </c>
      <c r="F360" s="61" t="str">
        <f t="shared" si="33"/>
        <v> </v>
      </c>
      <c r="G360" s="23"/>
      <c r="H360" s="48"/>
      <c r="I360" s="53"/>
      <c r="J360" s="47"/>
      <c r="K360" s="53"/>
      <c r="M360" s="53">
        <f t="shared" si="34"/>
      </c>
      <c r="N360" s="53">
        <f t="shared" si="35"/>
      </c>
    </row>
    <row r="361" spans="1:14" ht="12.75">
      <c r="A361" s="38">
        <v>360</v>
      </c>
      <c r="B361" s="23"/>
      <c r="C361" s="37" t="str">
        <f t="shared" si="30"/>
        <v> </v>
      </c>
      <c r="D361" s="61" t="str">
        <f aca="true" t="shared" si="37" ref="D361:D401">IF(ISBLANK(B361)," ",CONCATENATE(M361,", ",H361))</f>
        <v> </v>
      </c>
      <c r="E361" s="47" t="str">
        <f t="shared" si="32"/>
        <v> </v>
      </c>
      <c r="F361" s="61" t="str">
        <f t="shared" si="33"/>
        <v> </v>
      </c>
      <c r="G361" s="23"/>
      <c r="H361" s="48"/>
      <c r="I361" s="53"/>
      <c r="J361" s="47"/>
      <c r="K361" s="53"/>
      <c r="M361" s="53">
        <f t="shared" si="34"/>
      </c>
      <c r="N361" s="53">
        <f t="shared" si="35"/>
      </c>
    </row>
    <row r="362" spans="1:14" ht="12.75">
      <c r="A362" s="38">
        <v>361</v>
      </c>
      <c r="B362" s="23"/>
      <c r="C362" s="37" t="str">
        <f t="shared" si="30"/>
        <v> </v>
      </c>
      <c r="D362" s="61" t="str">
        <f t="shared" si="37"/>
        <v> </v>
      </c>
      <c r="E362" s="47" t="str">
        <f t="shared" si="32"/>
        <v> </v>
      </c>
      <c r="F362" s="61" t="str">
        <f t="shared" si="33"/>
        <v> </v>
      </c>
      <c r="G362" s="23"/>
      <c r="H362" s="48"/>
      <c r="I362" s="53"/>
      <c r="J362" s="47"/>
      <c r="K362" s="53"/>
      <c r="M362" s="53">
        <f t="shared" si="34"/>
      </c>
      <c r="N362" s="53">
        <f t="shared" si="35"/>
      </c>
    </row>
    <row r="363" spans="1:14" ht="12.75">
      <c r="A363" s="38">
        <v>362</v>
      </c>
      <c r="B363" s="23"/>
      <c r="C363" s="37" t="str">
        <f t="shared" si="30"/>
        <v> </v>
      </c>
      <c r="D363" s="61" t="str">
        <f t="shared" si="37"/>
        <v> </v>
      </c>
      <c r="E363" s="47" t="str">
        <f t="shared" si="32"/>
        <v> </v>
      </c>
      <c r="F363" s="61" t="str">
        <f t="shared" si="33"/>
        <v> </v>
      </c>
      <c r="G363" s="23"/>
      <c r="H363" s="48"/>
      <c r="I363" s="53"/>
      <c r="J363" s="47"/>
      <c r="K363" s="53"/>
      <c r="M363" s="53">
        <f t="shared" si="34"/>
      </c>
      <c r="N363" s="53">
        <f t="shared" si="35"/>
      </c>
    </row>
    <row r="364" spans="1:14" ht="12.75">
      <c r="A364" s="38">
        <v>363</v>
      </c>
      <c r="B364" s="23"/>
      <c r="C364" s="37" t="str">
        <f t="shared" si="30"/>
        <v> </v>
      </c>
      <c r="D364" s="61" t="str">
        <f t="shared" si="37"/>
        <v> </v>
      </c>
      <c r="E364" s="47" t="str">
        <f t="shared" si="32"/>
        <v> </v>
      </c>
      <c r="F364" s="61" t="str">
        <f t="shared" si="33"/>
        <v> </v>
      </c>
      <c r="G364" s="23"/>
      <c r="H364" s="48"/>
      <c r="I364" s="53"/>
      <c r="J364" s="47"/>
      <c r="K364" s="53"/>
      <c r="M364" s="53">
        <f t="shared" si="34"/>
      </c>
      <c r="N364" s="53">
        <f t="shared" si="35"/>
      </c>
    </row>
    <row r="365" spans="1:14" ht="12.75">
      <c r="A365" s="38">
        <v>364</v>
      </c>
      <c r="B365" s="23"/>
      <c r="C365" s="37" t="str">
        <f t="shared" si="30"/>
        <v> </v>
      </c>
      <c r="D365" s="61" t="str">
        <f t="shared" si="37"/>
        <v> </v>
      </c>
      <c r="E365" s="47" t="str">
        <f t="shared" si="32"/>
        <v> </v>
      </c>
      <c r="F365" s="61" t="str">
        <f t="shared" si="33"/>
        <v> </v>
      </c>
      <c r="G365" s="23"/>
      <c r="H365" s="48"/>
      <c r="I365" s="53"/>
      <c r="J365" s="47"/>
      <c r="K365" s="53"/>
      <c r="M365" s="53">
        <f t="shared" si="34"/>
      </c>
      <c r="N365" s="53">
        <f t="shared" si="35"/>
      </c>
    </row>
    <row r="366" spans="1:14" ht="12.75">
      <c r="A366" s="38">
        <v>365</v>
      </c>
      <c r="B366" s="23"/>
      <c r="C366" s="37" t="str">
        <f t="shared" si="30"/>
        <v> </v>
      </c>
      <c r="D366" s="61" t="str">
        <f t="shared" si="37"/>
        <v> </v>
      </c>
      <c r="E366" s="47" t="str">
        <f t="shared" si="32"/>
        <v> </v>
      </c>
      <c r="F366" s="61" t="str">
        <f t="shared" si="33"/>
        <v> </v>
      </c>
      <c r="M366" s="53">
        <f t="shared" si="34"/>
      </c>
      <c r="N366" s="53">
        <f t="shared" si="35"/>
      </c>
    </row>
    <row r="367" spans="1:14" ht="12.75">
      <c r="A367" s="38">
        <v>366</v>
      </c>
      <c r="B367" s="23"/>
      <c r="C367" s="37" t="str">
        <f t="shared" si="30"/>
        <v> </v>
      </c>
      <c r="D367" s="61" t="str">
        <f t="shared" si="37"/>
        <v> </v>
      </c>
      <c r="E367" s="47" t="str">
        <f t="shared" si="32"/>
        <v> </v>
      </c>
      <c r="F367" s="61" t="str">
        <f t="shared" si="33"/>
        <v> </v>
      </c>
      <c r="M367" s="53">
        <f t="shared" si="34"/>
      </c>
      <c r="N367" s="53">
        <f t="shared" si="35"/>
      </c>
    </row>
    <row r="368" spans="1:14" ht="12.75">
      <c r="A368" s="38">
        <v>367</v>
      </c>
      <c r="B368" s="23"/>
      <c r="C368" s="37" t="str">
        <f t="shared" si="30"/>
        <v> </v>
      </c>
      <c r="D368" s="61" t="str">
        <f t="shared" si="37"/>
        <v> </v>
      </c>
      <c r="E368" s="47" t="str">
        <f t="shared" si="32"/>
        <v> </v>
      </c>
      <c r="F368" s="61" t="str">
        <f t="shared" si="33"/>
        <v> </v>
      </c>
      <c r="M368" s="53">
        <f t="shared" si="34"/>
      </c>
      <c r="N368" s="53">
        <f t="shared" si="35"/>
      </c>
    </row>
    <row r="369" spans="1:14" ht="12.75">
      <c r="A369" s="38">
        <v>368</v>
      </c>
      <c r="B369" s="23"/>
      <c r="C369" s="37" t="str">
        <f t="shared" si="30"/>
        <v> </v>
      </c>
      <c r="D369" s="61" t="str">
        <f t="shared" si="37"/>
        <v> </v>
      </c>
      <c r="E369" s="47" t="str">
        <f t="shared" si="32"/>
        <v> </v>
      </c>
      <c r="F369" s="61" t="str">
        <f t="shared" si="33"/>
        <v> </v>
      </c>
      <c r="M369" s="53">
        <f t="shared" si="34"/>
      </c>
      <c r="N369" s="53">
        <f t="shared" si="35"/>
      </c>
    </row>
    <row r="370" spans="1:14" ht="12.75">
      <c r="A370" s="38">
        <v>369</v>
      </c>
      <c r="B370" s="23"/>
      <c r="C370" s="37" t="str">
        <f t="shared" si="30"/>
        <v> </v>
      </c>
      <c r="D370" s="61" t="str">
        <f t="shared" si="37"/>
        <v> </v>
      </c>
      <c r="E370" s="47" t="str">
        <f t="shared" si="32"/>
        <v> </v>
      </c>
      <c r="F370" s="61" t="str">
        <f t="shared" si="33"/>
        <v> </v>
      </c>
      <c r="M370" s="53">
        <f t="shared" si="34"/>
      </c>
      <c r="N370" s="53">
        <f t="shared" si="35"/>
      </c>
    </row>
    <row r="371" spans="1:14" ht="12.75">
      <c r="A371" s="38">
        <v>370</v>
      </c>
      <c r="B371" s="23"/>
      <c r="C371" s="37" t="str">
        <f t="shared" si="30"/>
        <v> </v>
      </c>
      <c r="D371" s="61" t="str">
        <f t="shared" si="37"/>
        <v> </v>
      </c>
      <c r="E371" s="47" t="str">
        <f t="shared" si="32"/>
        <v> </v>
      </c>
      <c r="F371" s="61" t="str">
        <f t="shared" si="33"/>
        <v> </v>
      </c>
      <c r="M371" s="53">
        <f t="shared" si="34"/>
      </c>
      <c r="N371" s="53">
        <f t="shared" si="35"/>
      </c>
    </row>
    <row r="372" spans="1:14" ht="12.75">
      <c r="A372" s="38">
        <v>371</v>
      </c>
      <c r="B372" s="23"/>
      <c r="C372" s="37" t="str">
        <f t="shared" si="30"/>
        <v> </v>
      </c>
      <c r="D372" s="61" t="str">
        <f t="shared" si="37"/>
        <v> </v>
      </c>
      <c r="E372" s="47" t="str">
        <f t="shared" si="32"/>
        <v> </v>
      </c>
      <c r="F372" s="61" t="str">
        <f t="shared" si="33"/>
        <v> </v>
      </c>
      <c r="M372" s="53">
        <f t="shared" si="34"/>
      </c>
      <c r="N372" s="53">
        <f t="shared" si="35"/>
      </c>
    </row>
    <row r="373" spans="1:14" ht="12.75">
      <c r="A373" s="38">
        <v>372</v>
      </c>
      <c r="B373" s="23"/>
      <c r="C373" s="37" t="str">
        <f t="shared" si="30"/>
        <v> </v>
      </c>
      <c r="D373" s="61" t="str">
        <f t="shared" si="37"/>
        <v> </v>
      </c>
      <c r="E373" s="47" t="str">
        <f t="shared" si="32"/>
        <v> </v>
      </c>
      <c r="F373" s="61" t="str">
        <f t="shared" si="33"/>
        <v> </v>
      </c>
      <c r="M373" s="53">
        <f t="shared" si="34"/>
      </c>
      <c r="N373" s="53">
        <f t="shared" si="35"/>
      </c>
    </row>
    <row r="374" spans="1:14" ht="12.75">
      <c r="A374" s="38">
        <v>373</v>
      </c>
      <c r="B374" s="23"/>
      <c r="C374" s="37" t="str">
        <f t="shared" si="30"/>
        <v> </v>
      </c>
      <c r="D374" s="61" t="str">
        <f t="shared" si="37"/>
        <v> </v>
      </c>
      <c r="E374" s="47" t="str">
        <f t="shared" si="32"/>
        <v> </v>
      </c>
      <c r="F374" s="61" t="str">
        <f t="shared" si="33"/>
        <v> </v>
      </c>
      <c r="M374" s="53">
        <f t="shared" si="34"/>
      </c>
      <c r="N374" s="53">
        <f t="shared" si="35"/>
      </c>
    </row>
    <row r="375" spans="1:14" ht="12.75">
      <c r="A375" s="38">
        <v>374</v>
      </c>
      <c r="B375" s="23"/>
      <c r="C375" s="37" t="str">
        <f t="shared" si="30"/>
        <v> </v>
      </c>
      <c r="D375" s="61" t="str">
        <f t="shared" si="37"/>
        <v> </v>
      </c>
      <c r="E375" s="47" t="str">
        <f t="shared" si="32"/>
        <v> </v>
      </c>
      <c r="F375" s="61" t="str">
        <f t="shared" si="33"/>
        <v> </v>
      </c>
      <c r="M375" s="53">
        <f t="shared" si="34"/>
      </c>
      <c r="N375" s="53">
        <f t="shared" si="35"/>
      </c>
    </row>
    <row r="376" spans="1:14" ht="12.75">
      <c r="A376" s="38">
        <v>375</v>
      </c>
      <c r="B376" s="23"/>
      <c r="C376" s="37" t="str">
        <f t="shared" si="30"/>
        <v> </v>
      </c>
      <c r="D376" s="61" t="str">
        <f t="shared" si="37"/>
        <v> </v>
      </c>
      <c r="E376" s="47" t="str">
        <f t="shared" si="32"/>
        <v> </v>
      </c>
      <c r="F376" s="61" t="str">
        <f t="shared" si="33"/>
        <v> </v>
      </c>
      <c r="M376" s="53">
        <f t="shared" si="34"/>
      </c>
      <c r="N376" s="53">
        <f t="shared" si="35"/>
      </c>
    </row>
    <row r="377" spans="1:14" ht="12.75">
      <c r="A377" s="38">
        <v>376</v>
      </c>
      <c r="B377" s="23"/>
      <c r="C377" s="37" t="str">
        <f t="shared" si="30"/>
        <v> </v>
      </c>
      <c r="D377" s="61" t="str">
        <f t="shared" si="37"/>
        <v> </v>
      </c>
      <c r="E377" s="47" t="str">
        <f t="shared" si="32"/>
        <v> </v>
      </c>
      <c r="F377" s="61" t="str">
        <f t="shared" si="33"/>
        <v> </v>
      </c>
      <c r="M377" s="53">
        <f t="shared" si="34"/>
      </c>
      <c r="N377" s="53">
        <f t="shared" si="35"/>
      </c>
    </row>
    <row r="378" spans="1:14" ht="12.75">
      <c r="A378" s="38">
        <v>377</v>
      </c>
      <c r="B378" s="23"/>
      <c r="C378" s="37" t="str">
        <f t="shared" si="30"/>
        <v> </v>
      </c>
      <c r="D378" s="61" t="str">
        <f t="shared" si="37"/>
        <v> </v>
      </c>
      <c r="E378" s="47" t="str">
        <f t="shared" si="32"/>
        <v> </v>
      </c>
      <c r="F378" s="61" t="str">
        <f t="shared" si="33"/>
        <v> </v>
      </c>
      <c r="M378" s="53">
        <f t="shared" si="34"/>
      </c>
      <c r="N378" s="53">
        <f t="shared" si="35"/>
      </c>
    </row>
    <row r="379" spans="1:14" ht="12.75">
      <c r="A379" s="38">
        <v>378</v>
      </c>
      <c r="B379" s="23"/>
      <c r="C379" s="37" t="str">
        <f t="shared" si="30"/>
        <v> </v>
      </c>
      <c r="D379" s="61" t="str">
        <f t="shared" si="37"/>
        <v> </v>
      </c>
      <c r="E379" s="47" t="str">
        <f t="shared" si="32"/>
        <v> </v>
      </c>
      <c r="F379" s="61" t="str">
        <f t="shared" si="33"/>
        <v> </v>
      </c>
      <c r="M379" s="53">
        <f t="shared" si="34"/>
      </c>
      <c r="N379" s="53">
        <f t="shared" si="35"/>
      </c>
    </row>
    <row r="380" spans="1:14" ht="12.75">
      <c r="A380" s="38">
        <v>379</v>
      </c>
      <c r="B380" s="23"/>
      <c r="C380" s="37" t="str">
        <f t="shared" si="30"/>
        <v> </v>
      </c>
      <c r="D380" s="61" t="str">
        <f t="shared" si="37"/>
        <v> </v>
      </c>
      <c r="E380" s="47" t="str">
        <f t="shared" si="32"/>
        <v> </v>
      </c>
      <c r="F380" s="61" t="str">
        <f t="shared" si="33"/>
        <v> </v>
      </c>
      <c r="M380" s="53">
        <f t="shared" si="34"/>
      </c>
      <c r="N380" s="53">
        <f t="shared" si="35"/>
      </c>
    </row>
    <row r="381" spans="1:14" ht="12.75">
      <c r="A381" s="38">
        <v>380</v>
      </c>
      <c r="B381" s="23"/>
      <c r="C381" s="37" t="str">
        <f t="shared" si="30"/>
        <v> </v>
      </c>
      <c r="D381" s="61" t="str">
        <f t="shared" si="37"/>
        <v> </v>
      </c>
      <c r="E381" s="47" t="str">
        <f t="shared" si="32"/>
        <v> </v>
      </c>
      <c r="F381" s="61" t="str">
        <f t="shared" si="33"/>
        <v> </v>
      </c>
      <c r="M381" s="53">
        <f t="shared" si="34"/>
      </c>
      <c r="N381" s="53">
        <f t="shared" si="35"/>
      </c>
    </row>
    <row r="382" spans="1:14" ht="12.75">
      <c r="A382" s="38">
        <v>381</v>
      </c>
      <c r="B382" s="23"/>
      <c r="C382" s="37" t="str">
        <f t="shared" si="30"/>
        <v> </v>
      </c>
      <c r="D382" s="61" t="str">
        <f t="shared" si="37"/>
        <v> </v>
      </c>
      <c r="E382" s="47" t="str">
        <f t="shared" si="32"/>
        <v> </v>
      </c>
      <c r="F382" s="61" t="str">
        <f t="shared" si="33"/>
        <v> </v>
      </c>
      <c r="M382" s="53">
        <f t="shared" si="34"/>
      </c>
      <c r="N382" s="53">
        <f t="shared" si="35"/>
      </c>
    </row>
    <row r="383" spans="1:14" ht="12.75">
      <c r="A383" s="38">
        <v>382</v>
      </c>
      <c r="B383" s="23"/>
      <c r="C383" s="37" t="str">
        <f t="shared" si="30"/>
        <v> </v>
      </c>
      <c r="D383" s="61" t="str">
        <f t="shared" si="37"/>
        <v> </v>
      </c>
      <c r="E383" s="47" t="str">
        <f t="shared" si="32"/>
        <v> </v>
      </c>
      <c r="F383" s="61" t="str">
        <f t="shared" si="33"/>
        <v> </v>
      </c>
      <c r="M383" s="53">
        <f t="shared" si="34"/>
      </c>
      <c r="N383" s="53">
        <f t="shared" si="35"/>
      </c>
    </row>
    <row r="384" spans="1:14" ht="12.75">
      <c r="A384" s="38">
        <v>383</v>
      </c>
      <c r="B384" s="23"/>
      <c r="C384" s="37" t="str">
        <f t="shared" si="30"/>
        <v> </v>
      </c>
      <c r="D384" s="61" t="str">
        <f t="shared" si="37"/>
        <v> </v>
      </c>
      <c r="E384" s="47" t="str">
        <f t="shared" si="32"/>
        <v> </v>
      </c>
      <c r="F384" s="61" t="str">
        <f t="shared" si="33"/>
        <v> </v>
      </c>
      <c r="M384" s="53">
        <f t="shared" si="34"/>
      </c>
      <c r="N384" s="53">
        <f t="shared" si="35"/>
      </c>
    </row>
    <row r="385" spans="1:14" ht="12.75">
      <c r="A385" s="38">
        <v>384</v>
      </c>
      <c r="B385" s="23"/>
      <c r="C385" s="37" t="str">
        <f t="shared" si="30"/>
        <v> </v>
      </c>
      <c r="D385" s="61" t="str">
        <f t="shared" si="37"/>
        <v> </v>
      </c>
      <c r="E385" s="47" t="str">
        <f t="shared" si="32"/>
        <v> </v>
      </c>
      <c r="F385" s="61" t="str">
        <f t="shared" si="33"/>
        <v> </v>
      </c>
      <c r="M385" s="53">
        <f t="shared" si="34"/>
      </c>
      <c r="N385" s="53">
        <f t="shared" si="35"/>
      </c>
    </row>
    <row r="386" spans="1:14" ht="12.75">
      <c r="A386" s="38">
        <v>385</v>
      </c>
      <c r="B386" s="23"/>
      <c r="C386" s="37" t="str">
        <f aca="true" t="shared" si="38" ref="C386:C401">IF(ISBLANK(B386)," ",G386)</f>
        <v> </v>
      </c>
      <c r="D386" s="61" t="str">
        <f t="shared" si="37"/>
        <v> </v>
      </c>
      <c r="E386" s="47" t="str">
        <f aca="true" t="shared" si="39" ref="E386:E401">IF(ISBLANK(B386)," ",J386)</f>
        <v> </v>
      </c>
      <c r="F386" s="61" t="str">
        <f aca="true" t="shared" si="40" ref="F386:F401">IF(ISBLANK(I386)," ",CONCATENATE(K386," ",N386))</f>
        <v> </v>
      </c>
      <c r="M386" s="53">
        <f aca="true" t="shared" si="41" ref="M386:M401">UPPER(I386)</f>
      </c>
      <c r="N386" s="53">
        <f aca="true" t="shared" si="42" ref="N386:N401">UPPER(L386)</f>
      </c>
    </row>
    <row r="387" spans="1:14" ht="12.75">
      <c r="A387" s="38">
        <v>386</v>
      </c>
      <c r="B387" s="23"/>
      <c r="C387" s="37" t="str">
        <f t="shared" si="38"/>
        <v> </v>
      </c>
      <c r="D387" s="61" t="str">
        <f t="shared" si="37"/>
        <v> </v>
      </c>
      <c r="E387" s="47" t="str">
        <f t="shared" si="39"/>
        <v> </v>
      </c>
      <c r="F387" s="61" t="str">
        <f t="shared" si="40"/>
        <v> </v>
      </c>
      <c r="M387" s="53">
        <f t="shared" si="41"/>
      </c>
      <c r="N387" s="53">
        <f t="shared" si="42"/>
      </c>
    </row>
    <row r="388" spans="1:14" ht="12.75">
      <c r="A388" s="38">
        <v>387</v>
      </c>
      <c r="B388" s="23"/>
      <c r="C388" s="37" t="str">
        <f t="shared" si="38"/>
        <v> </v>
      </c>
      <c r="D388" s="61" t="str">
        <f t="shared" si="37"/>
        <v> </v>
      </c>
      <c r="E388" s="47" t="str">
        <f t="shared" si="39"/>
        <v> </v>
      </c>
      <c r="F388" s="61" t="str">
        <f t="shared" si="40"/>
        <v> </v>
      </c>
      <c r="M388" s="53">
        <f t="shared" si="41"/>
      </c>
      <c r="N388" s="53">
        <f t="shared" si="42"/>
      </c>
    </row>
    <row r="389" spans="1:14" ht="12.75">
      <c r="A389" s="38">
        <v>388</v>
      </c>
      <c r="B389" s="23"/>
      <c r="C389" s="37" t="str">
        <f t="shared" si="38"/>
        <v> </v>
      </c>
      <c r="D389" s="61" t="str">
        <f t="shared" si="37"/>
        <v> </v>
      </c>
      <c r="E389" s="47" t="str">
        <f t="shared" si="39"/>
        <v> </v>
      </c>
      <c r="F389" s="61" t="str">
        <f t="shared" si="40"/>
        <v> </v>
      </c>
      <c r="M389" s="53">
        <f t="shared" si="41"/>
      </c>
      <c r="N389" s="53">
        <f t="shared" si="42"/>
      </c>
    </row>
    <row r="390" spans="1:14" ht="12.75">
      <c r="A390" s="38">
        <v>389</v>
      </c>
      <c r="B390" s="23"/>
      <c r="C390" s="37" t="str">
        <f t="shared" si="38"/>
        <v> </v>
      </c>
      <c r="D390" s="61" t="str">
        <f t="shared" si="37"/>
        <v> </v>
      </c>
      <c r="E390" s="47" t="str">
        <f t="shared" si="39"/>
        <v> </v>
      </c>
      <c r="F390" s="61" t="str">
        <f t="shared" si="40"/>
        <v> </v>
      </c>
      <c r="M390" s="53">
        <f t="shared" si="41"/>
      </c>
      <c r="N390" s="53">
        <f t="shared" si="42"/>
      </c>
    </row>
    <row r="391" spans="1:14" ht="12.75">
      <c r="A391" s="38">
        <v>390</v>
      </c>
      <c r="B391" s="23"/>
      <c r="C391" s="37" t="str">
        <f t="shared" si="38"/>
        <v> </v>
      </c>
      <c r="D391" s="61" t="str">
        <f t="shared" si="37"/>
        <v> </v>
      </c>
      <c r="E391" s="47" t="str">
        <f t="shared" si="39"/>
        <v> </v>
      </c>
      <c r="F391" s="61" t="str">
        <f t="shared" si="40"/>
        <v> </v>
      </c>
      <c r="M391" s="53">
        <f t="shared" si="41"/>
      </c>
      <c r="N391" s="53">
        <f t="shared" si="42"/>
      </c>
    </row>
    <row r="392" spans="1:14" ht="12.75">
      <c r="A392" s="38">
        <v>391</v>
      </c>
      <c r="B392" s="23"/>
      <c r="C392" s="37" t="str">
        <f t="shared" si="38"/>
        <v> </v>
      </c>
      <c r="D392" s="61" t="str">
        <f t="shared" si="37"/>
        <v> </v>
      </c>
      <c r="E392" s="47" t="str">
        <f t="shared" si="39"/>
        <v> </v>
      </c>
      <c r="F392" s="61" t="str">
        <f t="shared" si="40"/>
        <v> </v>
      </c>
      <c r="M392" s="53">
        <f t="shared" si="41"/>
      </c>
      <c r="N392" s="53">
        <f t="shared" si="42"/>
      </c>
    </row>
    <row r="393" spans="1:14" ht="12.75">
      <c r="A393" s="38">
        <v>392</v>
      </c>
      <c r="B393" s="23"/>
      <c r="C393" s="37" t="str">
        <f t="shared" si="38"/>
        <v> </v>
      </c>
      <c r="D393" s="61" t="str">
        <f t="shared" si="37"/>
        <v> </v>
      </c>
      <c r="E393" s="47" t="str">
        <f t="shared" si="39"/>
        <v> </v>
      </c>
      <c r="F393" s="61" t="str">
        <f t="shared" si="40"/>
        <v> </v>
      </c>
      <c r="M393" s="53">
        <f t="shared" si="41"/>
      </c>
      <c r="N393" s="53">
        <f t="shared" si="42"/>
      </c>
    </row>
    <row r="394" spans="1:14" ht="12.75">
      <c r="A394" s="38">
        <v>393</v>
      </c>
      <c r="B394" s="23"/>
      <c r="C394" s="37" t="str">
        <f t="shared" si="38"/>
        <v> </v>
      </c>
      <c r="D394" s="61" t="str">
        <f t="shared" si="37"/>
        <v> </v>
      </c>
      <c r="E394" s="47" t="str">
        <f t="shared" si="39"/>
        <v> </v>
      </c>
      <c r="F394" s="61" t="str">
        <f t="shared" si="40"/>
        <v> </v>
      </c>
      <c r="M394" s="53">
        <f t="shared" si="41"/>
      </c>
      <c r="N394" s="53">
        <f t="shared" si="42"/>
      </c>
    </row>
    <row r="395" spans="1:14" ht="12.75">
      <c r="A395" s="38">
        <v>394</v>
      </c>
      <c r="B395" s="23"/>
      <c r="C395" s="37" t="str">
        <f t="shared" si="38"/>
        <v> </v>
      </c>
      <c r="D395" s="61" t="str">
        <f t="shared" si="37"/>
        <v> </v>
      </c>
      <c r="E395" s="47" t="str">
        <f t="shared" si="39"/>
        <v> </v>
      </c>
      <c r="F395" s="61" t="str">
        <f t="shared" si="40"/>
        <v> </v>
      </c>
      <c r="M395" s="53">
        <f t="shared" si="41"/>
      </c>
      <c r="N395" s="53">
        <f t="shared" si="42"/>
      </c>
    </row>
    <row r="396" spans="1:14" ht="12.75">
      <c r="A396" s="38">
        <v>395</v>
      </c>
      <c r="B396" s="23"/>
      <c r="C396" s="37" t="str">
        <f t="shared" si="38"/>
        <v> </v>
      </c>
      <c r="D396" s="61" t="str">
        <f t="shared" si="37"/>
        <v> </v>
      </c>
      <c r="E396" s="47" t="str">
        <f t="shared" si="39"/>
        <v> </v>
      </c>
      <c r="F396" s="61" t="str">
        <f t="shared" si="40"/>
        <v> </v>
      </c>
      <c r="M396" s="53">
        <f t="shared" si="41"/>
      </c>
      <c r="N396" s="53">
        <f t="shared" si="42"/>
      </c>
    </row>
    <row r="397" spans="1:14" ht="12.75">
      <c r="A397" s="38">
        <v>396</v>
      </c>
      <c r="B397" s="23"/>
      <c r="C397" s="37" t="str">
        <f t="shared" si="38"/>
        <v> </v>
      </c>
      <c r="D397" s="61" t="str">
        <f t="shared" si="37"/>
        <v> </v>
      </c>
      <c r="E397" s="47" t="str">
        <f t="shared" si="39"/>
        <v> </v>
      </c>
      <c r="F397" s="61" t="str">
        <f t="shared" si="40"/>
        <v> </v>
      </c>
      <c r="M397" s="53">
        <f t="shared" si="41"/>
      </c>
      <c r="N397" s="53">
        <f t="shared" si="42"/>
      </c>
    </row>
    <row r="398" spans="1:14" ht="12.75">
      <c r="A398" s="38">
        <v>397</v>
      </c>
      <c r="B398" s="23"/>
      <c r="C398" s="37" t="str">
        <f t="shared" si="38"/>
        <v> </v>
      </c>
      <c r="D398" s="61" t="str">
        <f t="shared" si="37"/>
        <v> </v>
      </c>
      <c r="E398" s="47" t="str">
        <f t="shared" si="39"/>
        <v> </v>
      </c>
      <c r="F398" s="61" t="str">
        <f t="shared" si="40"/>
        <v> </v>
      </c>
      <c r="M398" s="53">
        <f t="shared" si="41"/>
      </c>
      <c r="N398" s="53">
        <f t="shared" si="42"/>
      </c>
    </row>
    <row r="399" spans="1:14" ht="12.75">
      <c r="A399" s="38">
        <v>398</v>
      </c>
      <c r="B399" s="23"/>
      <c r="C399" s="37" t="str">
        <f t="shared" si="38"/>
        <v> </v>
      </c>
      <c r="D399" s="61" t="str">
        <f t="shared" si="37"/>
        <v> </v>
      </c>
      <c r="E399" s="47" t="str">
        <f t="shared" si="39"/>
        <v> </v>
      </c>
      <c r="F399" s="61" t="str">
        <f t="shared" si="40"/>
        <v> </v>
      </c>
      <c r="M399" s="53">
        <f t="shared" si="41"/>
      </c>
      <c r="N399" s="53">
        <f t="shared" si="42"/>
      </c>
    </row>
    <row r="400" spans="1:14" ht="12.75">
      <c r="A400" s="38">
        <v>399</v>
      </c>
      <c r="B400" s="23"/>
      <c r="C400" s="37" t="str">
        <f t="shared" si="38"/>
        <v> </v>
      </c>
      <c r="D400" s="61" t="str">
        <f t="shared" si="37"/>
        <v> </v>
      </c>
      <c r="E400" s="47" t="str">
        <f t="shared" si="39"/>
        <v> </v>
      </c>
      <c r="F400" s="61" t="str">
        <f t="shared" si="40"/>
        <v> </v>
      </c>
      <c r="M400" s="53">
        <f t="shared" si="41"/>
      </c>
      <c r="N400" s="53">
        <f t="shared" si="42"/>
      </c>
    </row>
    <row r="401" spans="1:14" ht="12.75">
      <c r="A401" s="38">
        <v>400</v>
      </c>
      <c r="B401" s="23"/>
      <c r="C401" s="37" t="str">
        <f t="shared" si="38"/>
        <v> </v>
      </c>
      <c r="D401" s="61" t="str">
        <f t="shared" si="37"/>
        <v> </v>
      </c>
      <c r="E401" s="47" t="str">
        <f t="shared" si="39"/>
        <v> </v>
      </c>
      <c r="F401" s="61" t="str">
        <f t="shared" si="40"/>
        <v> </v>
      </c>
      <c r="M401" s="53">
        <f t="shared" si="41"/>
      </c>
      <c r="N401" s="53">
        <f t="shared" si="42"/>
      </c>
    </row>
  </sheetData>
  <sheetProtection/>
  <autoFilter ref="A1:L401">
    <sortState ref="A2:L401">
      <sortCondition sortBy="value" ref="B2:B401"/>
      <sortCondition sortBy="value" ref="J2:J401"/>
      <sortCondition sortBy="value" ref="I2:I401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5.28125" style="0" customWidth="1"/>
    <col min="2" max="2" width="6.00390625" style="0" customWidth="1"/>
    <col min="3" max="3" width="5.28125" style="0" customWidth="1"/>
    <col min="4" max="4" width="7.7109375" style="0" customWidth="1"/>
    <col min="5" max="5" width="25.57421875" style="0" customWidth="1"/>
    <col min="6" max="6" width="11.140625" style="0" customWidth="1"/>
    <col min="7" max="7" width="30.57421875" style="0" customWidth="1"/>
    <col min="9" max="13" width="9.00390625" style="0" customWidth="1"/>
    <col min="14" max="15" width="7.8515625" style="0" customWidth="1"/>
  </cols>
  <sheetData>
    <row r="1" spans="1:15" ht="12.75">
      <c r="A1" s="36" t="s">
        <v>239</v>
      </c>
      <c r="B1" s="59" t="s">
        <v>13</v>
      </c>
      <c r="C1" s="59" t="s">
        <v>5</v>
      </c>
      <c r="D1" s="59" t="s">
        <v>6</v>
      </c>
      <c r="E1" s="36" t="s">
        <v>7</v>
      </c>
      <c r="F1" s="40" t="s">
        <v>8</v>
      </c>
      <c r="G1" s="36" t="s">
        <v>9</v>
      </c>
      <c r="H1" s="36"/>
      <c r="I1" s="44" t="s">
        <v>240</v>
      </c>
      <c r="J1" s="44" t="s">
        <v>241</v>
      </c>
      <c r="K1" s="21" t="s">
        <v>242</v>
      </c>
      <c r="L1" s="21" t="s">
        <v>243</v>
      </c>
      <c r="M1" s="50" t="s">
        <v>244</v>
      </c>
      <c r="N1" s="19" t="s">
        <v>245</v>
      </c>
      <c r="O1" s="51" t="s">
        <v>246</v>
      </c>
    </row>
    <row r="2" spans="1:15" ht="12.75">
      <c r="A2" s="38">
        <v>1</v>
      </c>
      <c r="B2" s="23">
        <v>1</v>
      </c>
      <c r="C2" s="23" t="e">
        <f aca="true" t="shared" si="0" ref="C2:C65">IF(ISBLANK(B2)," ",VLOOKUP(B2,reg,2,FALSE))</f>
        <v>#N/A</v>
      </c>
      <c r="D2" s="23" t="e">
        <f aca="true" t="shared" si="1" ref="D2:D65">IF((C2="M"),CONCATENATE(C2," ",I2),IF((C2="V"),CONCATENATE(C2," ",J2)))</f>
        <v>#N/A</v>
      </c>
      <c r="E2" s="53" t="e">
        <f aca="true" t="shared" si="2" ref="E2:E65">IF(ISBLANK(B2)," ",VLOOKUP(B2,reg,3,FALSE))</f>
        <v>#N/A</v>
      </c>
      <c r="F2" s="47" t="e">
        <f aca="true" t="shared" si="3" ref="F2:F65">IF(ISBLANK(B2)," ",VLOOKUP(B2,reg,4,FALSE))</f>
        <v>#N/A</v>
      </c>
      <c r="G2" s="53" t="e">
        <f aca="true" t="shared" si="4" ref="G2:G65">IF(ISBLANK(B2)," ",VLOOKUP(B2,reg,5,FALSE))</f>
        <v>#N/A</v>
      </c>
      <c r="H2" s="23" t="e">
        <f aca="true" t="shared" si="5" ref="H2:H65">IF((C2="M"),VLOOKUP(K2,mag_gr,3),IF((C2="V"),VLOOKUP(K2,vag_gr,3)))</f>
        <v>#N/A</v>
      </c>
      <c r="I2" s="23" t="e">
        <f aca="true" t="shared" si="6" ref="I2:I65">IF(ISBLANK(F2),"",VLOOKUP(M2,mag,3,FALSE))</f>
        <v>#N/A</v>
      </c>
      <c r="J2" s="23" t="e">
        <f aca="true" t="shared" si="7" ref="J2:J65">IF(ISBLANK(F2),"",VLOOKUP(M2,vag,3,FALSE))</f>
        <v>#N/A</v>
      </c>
      <c r="K2" s="50" t="e">
        <f aca="true" t="shared" si="8" ref="K2:K65">IF(ISBLANK(F2),"",VLOOKUP(M2,mag,2,FALSE))</f>
        <v>#N/A</v>
      </c>
      <c r="L2" s="50" t="e">
        <f aca="true" t="shared" si="9" ref="L2:L65">IF(ISBLANK(F2),"",VLOOKUP(M2,vag,2,FALSE))</f>
        <v>#N/A</v>
      </c>
      <c r="M2" s="50" t="e">
        <f aca="true" t="shared" si="10" ref="M2:M65">IF(ISBLANK(B2)," ",YEAR(F2))</f>
        <v>#N/A</v>
      </c>
      <c r="N2" s="23" t="e">
        <f aca="true" t="shared" si="11" ref="N2:N65">IF(ISBLANK(B2)," ",CONCATENATE(C2," ",K2))</f>
        <v>#N/A</v>
      </c>
      <c r="O2" s="23" t="e">
        <f aca="true" t="shared" si="12" ref="O2:O65">CONCATENATE(C2," ",L2)</f>
        <v>#N/A</v>
      </c>
    </row>
    <row r="3" spans="1:15" ht="12.75">
      <c r="A3" s="38">
        <v>2</v>
      </c>
      <c r="B3" s="23">
        <v>2</v>
      </c>
      <c r="C3" s="23" t="str">
        <f t="shared" si="0"/>
        <v>m</v>
      </c>
      <c r="D3" s="23" t="str">
        <f t="shared" si="1"/>
        <v>m 1997-98</v>
      </c>
      <c r="E3" s="53" t="str">
        <f t="shared" si="2"/>
        <v>NAVICKAITĖ, Emilė</v>
      </c>
      <c r="F3" s="47">
        <f t="shared" si="3"/>
        <v>35815</v>
      </c>
      <c r="G3" s="53" t="str">
        <f t="shared" si="4"/>
        <v>Palanga </v>
      </c>
      <c r="H3" s="23" t="str">
        <f t="shared" si="5"/>
        <v>3.8 km</v>
      </c>
      <c r="I3" s="23" t="str">
        <f t="shared" si="6"/>
        <v>1997-98</v>
      </c>
      <c r="J3" s="23" t="str">
        <f t="shared" si="7"/>
        <v>1997-98</v>
      </c>
      <c r="K3" s="50">
        <f t="shared" si="8"/>
        <v>16</v>
      </c>
      <c r="L3" s="50">
        <f t="shared" si="9"/>
        <v>16</v>
      </c>
      <c r="M3" s="50">
        <f t="shared" si="10"/>
        <v>1998</v>
      </c>
      <c r="N3" s="23" t="str">
        <f t="shared" si="11"/>
        <v>m 16</v>
      </c>
      <c r="O3" s="23" t="str">
        <f t="shared" si="12"/>
        <v>m 16</v>
      </c>
    </row>
    <row r="4" spans="1:15" ht="12.75">
      <c r="A4" s="38">
        <v>3</v>
      </c>
      <c r="B4" s="23">
        <v>3</v>
      </c>
      <c r="C4" s="23" t="str">
        <f t="shared" si="0"/>
        <v>m</v>
      </c>
      <c r="D4" s="23" t="str">
        <f t="shared" si="1"/>
        <v>m 1997-98</v>
      </c>
      <c r="E4" s="53" t="str">
        <f t="shared" si="2"/>
        <v>VIRŠILAITĖ, Gabija</v>
      </c>
      <c r="F4" s="47">
        <f t="shared" si="3"/>
        <v>35767</v>
      </c>
      <c r="G4" s="53" t="str">
        <f t="shared" si="4"/>
        <v>Gargždai SPORTO MOKYKLA</v>
      </c>
      <c r="H4" s="23" t="str">
        <f t="shared" si="5"/>
        <v>3.8 km</v>
      </c>
      <c r="I4" s="23" t="str">
        <f t="shared" si="6"/>
        <v>1997-98</v>
      </c>
      <c r="J4" s="23" t="str">
        <f t="shared" si="7"/>
        <v>1997-98</v>
      </c>
      <c r="K4" s="50">
        <f t="shared" si="8"/>
        <v>17</v>
      </c>
      <c r="L4" s="50">
        <f t="shared" si="9"/>
        <v>17</v>
      </c>
      <c r="M4" s="50">
        <f t="shared" si="10"/>
        <v>1997</v>
      </c>
      <c r="N4" s="23" t="str">
        <f t="shared" si="11"/>
        <v>m 17</v>
      </c>
      <c r="O4" s="23" t="str">
        <f t="shared" si="12"/>
        <v>m 17</v>
      </c>
    </row>
    <row r="5" spans="1:15" ht="12.75">
      <c r="A5" s="38">
        <v>4</v>
      </c>
      <c r="B5" s="23">
        <v>4</v>
      </c>
      <c r="C5" s="23" t="e">
        <f t="shared" si="0"/>
        <v>#N/A</v>
      </c>
      <c r="D5" s="23" t="e">
        <f t="shared" si="1"/>
        <v>#N/A</v>
      </c>
      <c r="E5" s="53" t="e">
        <f t="shared" si="2"/>
        <v>#N/A</v>
      </c>
      <c r="F5" s="47" t="e">
        <f t="shared" si="3"/>
        <v>#N/A</v>
      </c>
      <c r="G5" s="53" t="e">
        <f t="shared" si="4"/>
        <v>#N/A</v>
      </c>
      <c r="H5" s="23" t="e">
        <f t="shared" si="5"/>
        <v>#N/A</v>
      </c>
      <c r="I5" s="23" t="e">
        <f t="shared" si="6"/>
        <v>#N/A</v>
      </c>
      <c r="J5" s="23" t="e">
        <f t="shared" si="7"/>
        <v>#N/A</v>
      </c>
      <c r="K5" s="50" t="e">
        <f t="shared" si="8"/>
        <v>#N/A</v>
      </c>
      <c r="L5" s="50" t="e">
        <f t="shared" si="9"/>
        <v>#N/A</v>
      </c>
      <c r="M5" s="50" t="e">
        <f t="shared" si="10"/>
        <v>#N/A</v>
      </c>
      <c r="N5" s="23" t="e">
        <f t="shared" si="11"/>
        <v>#N/A</v>
      </c>
      <c r="O5" s="23" t="e">
        <f t="shared" si="12"/>
        <v>#N/A</v>
      </c>
    </row>
    <row r="6" spans="1:15" ht="15" customHeight="1">
      <c r="A6" s="38">
        <v>5</v>
      </c>
      <c r="B6" s="23">
        <v>5</v>
      </c>
      <c r="C6" s="23" t="str">
        <f t="shared" si="0"/>
        <v>v</v>
      </c>
      <c r="D6" s="23" t="str">
        <f t="shared" si="1"/>
        <v>v 1997-98</v>
      </c>
      <c r="E6" s="53" t="str">
        <f t="shared" si="2"/>
        <v>BEINORAVIČIUS, Algimantas</v>
      </c>
      <c r="F6" s="47">
        <f t="shared" si="3"/>
        <v>35739</v>
      </c>
      <c r="G6" s="53" t="str">
        <f t="shared" si="4"/>
        <v>Palanga </v>
      </c>
      <c r="H6" s="23" t="str">
        <f t="shared" si="5"/>
        <v>3 km</v>
      </c>
      <c r="I6" s="23" t="str">
        <f t="shared" si="6"/>
        <v>1997-98</v>
      </c>
      <c r="J6" s="23" t="str">
        <f t="shared" si="7"/>
        <v>1997-98</v>
      </c>
      <c r="K6" s="50">
        <f t="shared" si="8"/>
        <v>17</v>
      </c>
      <c r="L6" s="50">
        <f t="shared" si="9"/>
        <v>17</v>
      </c>
      <c r="M6" s="50">
        <f t="shared" si="10"/>
        <v>1997</v>
      </c>
      <c r="N6" s="23" t="str">
        <f t="shared" si="11"/>
        <v>v 17</v>
      </c>
      <c r="O6" s="23" t="str">
        <f t="shared" si="12"/>
        <v>v 17</v>
      </c>
    </row>
    <row r="7" spans="1:15" ht="12.75">
      <c r="A7" s="38">
        <v>6</v>
      </c>
      <c r="B7" s="23">
        <v>6</v>
      </c>
      <c r="C7" s="23" t="str">
        <f t="shared" si="0"/>
        <v>v</v>
      </c>
      <c r="D7" s="23" t="str">
        <f t="shared" si="1"/>
        <v>v 1985-94</v>
      </c>
      <c r="E7" s="53" t="str">
        <f t="shared" si="2"/>
        <v>PAZDRAZDIS, Aurimas</v>
      </c>
      <c r="F7" s="47">
        <f t="shared" si="3"/>
        <v>32675</v>
      </c>
      <c r="G7" s="53" t="str">
        <f t="shared" si="4"/>
        <v>Kretinga </v>
      </c>
      <c r="H7" s="23" t="str">
        <f t="shared" si="5"/>
        <v>21.1 km</v>
      </c>
      <c r="I7" s="23" t="str">
        <f t="shared" si="6"/>
        <v>1985-94</v>
      </c>
      <c r="J7" s="23" t="str">
        <f t="shared" si="7"/>
        <v>1985-94</v>
      </c>
      <c r="K7" s="50">
        <f t="shared" si="8"/>
        <v>25</v>
      </c>
      <c r="L7" s="50">
        <f t="shared" si="9"/>
        <v>25</v>
      </c>
      <c r="M7" s="50">
        <f t="shared" si="10"/>
        <v>1989</v>
      </c>
      <c r="N7" s="23" t="str">
        <f t="shared" si="11"/>
        <v>v 25</v>
      </c>
      <c r="O7" s="23" t="str">
        <f t="shared" si="12"/>
        <v>v 25</v>
      </c>
    </row>
    <row r="8" spans="1:15" ht="12.75">
      <c r="A8" s="38">
        <v>7</v>
      </c>
      <c r="B8" s="23">
        <v>7</v>
      </c>
      <c r="C8" s="23" t="e">
        <f t="shared" si="0"/>
        <v>#N/A</v>
      </c>
      <c r="D8" s="23" t="e">
        <f t="shared" si="1"/>
        <v>#N/A</v>
      </c>
      <c r="E8" s="53" t="e">
        <f t="shared" si="2"/>
        <v>#N/A</v>
      </c>
      <c r="F8" s="47" t="e">
        <f t="shared" si="3"/>
        <v>#N/A</v>
      </c>
      <c r="G8" s="53" t="e">
        <f t="shared" si="4"/>
        <v>#N/A</v>
      </c>
      <c r="H8" s="23" t="e">
        <f t="shared" si="5"/>
        <v>#N/A</v>
      </c>
      <c r="I8" s="23" t="e">
        <f t="shared" si="6"/>
        <v>#N/A</v>
      </c>
      <c r="J8" s="23" t="e">
        <f t="shared" si="7"/>
        <v>#N/A</v>
      </c>
      <c r="K8" s="50" t="e">
        <f t="shared" si="8"/>
        <v>#N/A</v>
      </c>
      <c r="L8" s="50" t="e">
        <f t="shared" si="9"/>
        <v>#N/A</v>
      </c>
      <c r="M8" s="50" t="e">
        <f t="shared" si="10"/>
        <v>#N/A</v>
      </c>
      <c r="N8" s="23" t="e">
        <f t="shared" si="11"/>
        <v>#N/A</v>
      </c>
      <c r="O8" s="23" t="e">
        <f t="shared" si="12"/>
        <v>#N/A</v>
      </c>
    </row>
    <row r="9" spans="1:15" ht="12.75">
      <c r="A9" s="38">
        <v>8</v>
      </c>
      <c r="B9" s="23">
        <v>8</v>
      </c>
      <c r="C9" s="23" t="str">
        <f t="shared" si="0"/>
        <v>v</v>
      </c>
      <c r="D9" s="23" t="str">
        <f t="shared" si="1"/>
        <v>v 1975-84</v>
      </c>
      <c r="E9" s="53" t="str">
        <f t="shared" si="2"/>
        <v>LUKOŠAITIS, Arnas</v>
      </c>
      <c r="F9" s="47">
        <f t="shared" si="3"/>
        <v>28582</v>
      </c>
      <c r="G9" s="53" t="str">
        <f t="shared" si="4"/>
        <v>Šiaulių raj. LUKAS</v>
      </c>
      <c r="H9" s="23" t="str">
        <f t="shared" si="5"/>
        <v>21.1 km</v>
      </c>
      <c r="I9" s="23" t="str">
        <f t="shared" si="6"/>
        <v>1975-84</v>
      </c>
      <c r="J9" s="23" t="str">
        <f t="shared" si="7"/>
        <v>1975-84</v>
      </c>
      <c r="K9" s="50">
        <f t="shared" si="8"/>
        <v>36</v>
      </c>
      <c r="L9" s="50">
        <f t="shared" si="9"/>
        <v>36</v>
      </c>
      <c r="M9" s="50">
        <f t="shared" si="10"/>
        <v>1978</v>
      </c>
      <c r="N9" s="23" t="str">
        <f t="shared" si="11"/>
        <v>v 36</v>
      </c>
      <c r="O9" s="23" t="str">
        <f t="shared" si="12"/>
        <v>v 36</v>
      </c>
    </row>
    <row r="10" spans="1:15" ht="15" customHeight="1">
      <c r="A10" s="38">
        <v>9</v>
      </c>
      <c r="B10" s="23">
        <v>9</v>
      </c>
      <c r="C10" s="23" t="e">
        <f t="shared" si="0"/>
        <v>#N/A</v>
      </c>
      <c r="D10" s="23" t="e">
        <f t="shared" si="1"/>
        <v>#N/A</v>
      </c>
      <c r="E10" s="53" t="e">
        <f t="shared" si="2"/>
        <v>#N/A</v>
      </c>
      <c r="F10" s="47" t="e">
        <f t="shared" si="3"/>
        <v>#N/A</v>
      </c>
      <c r="G10" s="53" t="e">
        <f t="shared" si="4"/>
        <v>#N/A</v>
      </c>
      <c r="H10" s="23" t="e">
        <f t="shared" si="5"/>
        <v>#N/A</v>
      </c>
      <c r="I10" s="23" t="e">
        <f t="shared" si="6"/>
        <v>#N/A</v>
      </c>
      <c r="J10" s="23" t="e">
        <f t="shared" si="7"/>
        <v>#N/A</v>
      </c>
      <c r="K10" s="50" t="e">
        <f t="shared" si="8"/>
        <v>#N/A</v>
      </c>
      <c r="L10" s="50" t="e">
        <f t="shared" si="9"/>
        <v>#N/A</v>
      </c>
      <c r="M10" s="50" t="e">
        <f t="shared" si="10"/>
        <v>#N/A</v>
      </c>
      <c r="N10" s="23" t="e">
        <f t="shared" si="11"/>
        <v>#N/A</v>
      </c>
      <c r="O10" s="23" t="e">
        <f t="shared" si="12"/>
        <v>#N/A</v>
      </c>
    </row>
    <row r="11" spans="1:15" ht="12.75">
      <c r="A11" s="38">
        <v>10</v>
      </c>
      <c r="B11" s="23">
        <v>10</v>
      </c>
      <c r="C11" s="23" t="str">
        <f t="shared" si="0"/>
        <v>v</v>
      </c>
      <c r="D11" s="23" t="str">
        <f t="shared" si="1"/>
        <v>v 1985-94</v>
      </c>
      <c r="E11" s="53" t="str">
        <f t="shared" si="2"/>
        <v>STANIUS, Arnoldas</v>
      </c>
      <c r="F11" s="47">
        <f t="shared" si="3"/>
        <v>33156</v>
      </c>
      <c r="G11" s="53" t="str">
        <f t="shared" si="4"/>
        <v>Klaipėda </v>
      </c>
      <c r="H11" s="23" t="str">
        <f t="shared" si="5"/>
        <v>21.1 km</v>
      </c>
      <c r="I11" s="23" t="str">
        <f t="shared" si="6"/>
        <v>1985-94</v>
      </c>
      <c r="J11" s="23" t="str">
        <f t="shared" si="7"/>
        <v>1985-94</v>
      </c>
      <c r="K11" s="50">
        <f t="shared" si="8"/>
        <v>24</v>
      </c>
      <c r="L11" s="50">
        <f t="shared" si="9"/>
        <v>24</v>
      </c>
      <c r="M11" s="50">
        <f t="shared" si="10"/>
        <v>1990</v>
      </c>
      <c r="N11" s="23" t="str">
        <f t="shared" si="11"/>
        <v>v 24</v>
      </c>
      <c r="O11" s="23" t="str">
        <f t="shared" si="12"/>
        <v>v 24</v>
      </c>
    </row>
    <row r="12" spans="1:15" ht="15" customHeight="1">
      <c r="A12" s="38">
        <v>11</v>
      </c>
      <c r="B12" s="23">
        <v>11</v>
      </c>
      <c r="C12" s="23" t="str">
        <f t="shared" si="0"/>
        <v>m</v>
      </c>
      <c r="D12" s="23" t="str">
        <f t="shared" si="1"/>
        <v>m 1985-94</v>
      </c>
      <c r="E12" s="53" t="str">
        <f t="shared" si="2"/>
        <v>MIŠINA, Veronika</v>
      </c>
      <c r="F12" s="47">
        <f t="shared" si="3"/>
        <v>34405</v>
      </c>
      <c r="G12" s="53" t="str">
        <f t="shared" si="4"/>
        <v>Klaipėda MARATONAS</v>
      </c>
      <c r="H12" s="23" t="str">
        <f t="shared" si="5"/>
        <v>3.8 km</v>
      </c>
      <c r="I12" s="23" t="str">
        <f t="shared" si="6"/>
        <v>1985-94</v>
      </c>
      <c r="J12" s="23" t="str">
        <f t="shared" si="7"/>
        <v>1985-94</v>
      </c>
      <c r="K12" s="50">
        <f t="shared" si="8"/>
        <v>20</v>
      </c>
      <c r="L12" s="50">
        <f t="shared" si="9"/>
        <v>20</v>
      </c>
      <c r="M12" s="50">
        <f t="shared" si="10"/>
        <v>1994</v>
      </c>
      <c r="N12" s="23" t="str">
        <f t="shared" si="11"/>
        <v>m 20</v>
      </c>
      <c r="O12" s="23" t="str">
        <f t="shared" si="12"/>
        <v>m 20</v>
      </c>
    </row>
    <row r="13" spans="1:15" ht="12.75">
      <c r="A13" s="38">
        <v>12</v>
      </c>
      <c r="B13" s="23">
        <v>12</v>
      </c>
      <c r="C13" s="23" t="str">
        <f t="shared" si="0"/>
        <v>v</v>
      </c>
      <c r="D13" s="23" t="str">
        <f t="shared" si="1"/>
        <v>v 2001&lt;</v>
      </c>
      <c r="E13" s="53" t="str">
        <f t="shared" si="2"/>
        <v>JANKAUSKAS, Mantas</v>
      </c>
      <c r="F13" s="47">
        <f t="shared" si="3"/>
        <v>37181</v>
      </c>
      <c r="G13" s="53" t="str">
        <f t="shared" si="4"/>
        <v>Gargždai SPORTO MOKYKLA</v>
      </c>
      <c r="H13" s="23" t="str">
        <f t="shared" si="5"/>
        <v>1 km</v>
      </c>
      <c r="I13" s="23" t="str">
        <f t="shared" si="6"/>
        <v>2001&lt;</v>
      </c>
      <c r="J13" s="23" t="str">
        <f t="shared" si="7"/>
        <v>2001&lt;</v>
      </c>
      <c r="K13" s="50">
        <f t="shared" si="8"/>
        <v>13</v>
      </c>
      <c r="L13" s="50">
        <f t="shared" si="9"/>
        <v>13</v>
      </c>
      <c r="M13" s="50">
        <f t="shared" si="10"/>
        <v>2001</v>
      </c>
      <c r="N13" s="23" t="str">
        <f t="shared" si="11"/>
        <v>v 13</v>
      </c>
      <c r="O13" s="23" t="str">
        <f t="shared" si="12"/>
        <v>v 13</v>
      </c>
    </row>
    <row r="14" spans="1:15" ht="15" customHeight="1">
      <c r="A14" s="38">
        <v>13</v>
      </c>
      <c r="B14" s="23">
        <v>13</v>
      </c>
      <c r="C14" s="23" t="str">
        <f t="shared" si="0"/>
        <v>m</v>
      </c>
      <c r="D14" s="23" t="str">
        <f t="shared" si="1"/>
        <v>m 1997-98</v>
      </c>
      <c r="E14" s="53" t="str">
        <f t="shared" si="2"/>
        <v>GRUODYTĖ, Vilmantė</v>
      </c>
      <c r="F14" s="47">
        <f t="shared" si="3"/>
        <v>35840</v>
      </c>
      <c r="G14" s="53" t="str">
        <f t="shared" si="4"/>
        <v>Klaipėda MARATONAS</v>
      </c>
      <c r="H14" s="23" t="str">
        <f t="shared" si="5"/>
        <v>3.8 km</v>
      </c>
      <c r="I14" s="23" t="str">
        <f t="shared" si="6"/>
        <v>1997-98</v>
      </c>
      <c r="J14" s="23" t="str">
        <f t="shared" si="7"/>
        <v>1997-98</v>
      </c>
      <c r="K14" s="50">
        <f t="shared" si="8"/>
        <v>16</v>
      </c>
      <c r="L14" s="50">
        <f t="shared" si="9"/>
        <v>16</v>
      </c>
      <c r="M14" s="50">
        <f t="shared" si="10"/>
        <v>1998</v>
      </c>
      <c r="N14" s="23" t="str">
        <f t="shared" si="11"/>
        <v>m 16</v>
      </c>
      <c r="O14" s="23" t="str">
        <f t="shared" si="12"/>
        <v>m 16</v>
      </c>
    </row>
    <row r="15" spans="1:15" ht="12.75">
      <c r="A15" s="38">
        <v>14</v>
      </c>
      <c r="B15" s="23">
        <v>14</v>
      </c>
      <c r="C15" s="23" t="str">
        <f t="shared" si="0"/>
        <v>v</v>
      </c>
      <c r="D15" s="23" t="str">
        <f t="shared" si="1"/>
        <v>v 1995-96</v>
      </c>
      <c r="E15" s="53" t="str">
        <f t="shared" si="2"/>
        <v>JURČIUS, Modestas</v>
      </c>
      <c r="F15" s="47">
        <f t="shared" si="3"/>
        <v>35429</v>
      </c>
      <c r="G15" s="53" t="str">
        <f t="shared" si="4"/>
        <v>Klaipėda </v>
      </c>
      <c r="H15" s="23" t="str">
        <f t="shared" si="5"/>
        <v>3 km</v>
      </c>
      <c r="I15" s="23" t="str">
        <f t="shared" si="6"/>
        <v>1995-96</v>
      </c>
      <c r="J15" s="23" t="str">
        <f t="shared" si="7"/>
        <v>1995-96</v>
      </c>
      <c r="K15" s="50">
        <f t="shared" si="8"/>
        <v>18</v>
      </c>
      <c r="L15" s="50">
        <f t="shared" si="9"/>
        <v>18</v>
      </c>
      <c r="M15" s="50">
        <f t="shared" si="10"/>
        <v>1996</v>
      </c>
      <c r="N15" s="23" t="str">
        <f t="shared" si="11"/>
        <v>v 18</v>
      </c>
      <c r="O15" s="23" t="str">
        <f t="shared" si="12"/>
        <v>v 18</v>
      </c>
    </row>
    <row r="16" spans="1:15" ht="12.75">
      <c r="A16" s="38">
        <v>15</v>
      </c>
      <c r="B16" s="23">
        <v>15</v>
      </c>
      <c r="C16" s="23" t="str">
        <f t="shared" si="0"/>
        <v>m</v>
      </c>
      <c r="D16" s="23" t="str">
        <f t="shared" si="1"/>
        <v>m 1975-84</v>
      </c>
      <c r="E16" s="53" t="str">
        <f t="shared" si="2"/>
        <v>STULGINSKIENĖ, Ligita</v>
      </c>
      <c r="F16" s="47">
        <f t="shared" si="3"/>
        <v>28880</v>
      </c>
      <c r="G16" s="53" t="str">
        <f t="shared" si="4"/>
        <v>Klaipėda </v>
      </c>
      <c r="H16" s="23" t="str">
        <f t="shared" si="5"/>
        <v>3.8 km</v>
      </c>
      <c r="I16" s="23" t="str">
        <f t="shared" si="6"/>
        <v>1975-84</v>
      </c>
      <c r="J16" s="23" t="str">
        <f t="shared" si="7"/>
        <v>1975-84</v>
      </c>
      <c r="K16" s="50">
        <f t="shared" si="8"/>
        <v>35</v>
      </c>
      <c r="L16" s="50">
        <f t="shared" si="9"/>
        <v>35</v>
      </c>
      <c r="M16" s="50">
        <f t="shared" si="10"/>
        <v>1979</v>
      </c>
      <c r="N16" s="23" t="str">
        <f t="shared" si="11"/>
        <v>m 35</v>
      </c>
      <c r="O16" s="23" t="str">
        <f t="shared" si="12"/>
        <v>m 35</v>
      </c>
    </row>
    <row r="17" spans="1:15" ht="12.75">
      <c r="A17" s="38">
        <v>16</v>
      </c>
      <c r="B17" s="23">
        <v>16</v>
      </c>
      <c r="C17" s="23" t="str">
        <f t="shared" si="0"/>
        <v>v</v>
      </c>
      <c r="D17" s="23" t="str">
        <f t="shared" si="1"/>
        <v>v 2001&lt;</v>
      </c>
      <c r="E17" s="53" t="str">
        <f t="shared" si="2"/>
        <v>KLIMAVIČIUS, Modestas</v>
      </c>
      <c r="F17" s="47">
        <f t="shared" si="3"/>
        <v>37562</v>
      </c>
      <c r="G17" s="53" t="str">
        <f t="shared" si="4"/>
        <v>Klaipėda </v>
      </c>
      <c r="H17" s="23" t="str">
        <f t="shared" si="5"/>
        <v>1 km</v>
      </c>
      <c r="I17" s="23" t="str">
        <f t="shared" si="6"/>
        <v>2001&lt;</v>
      </c>
      <c r="J17" s="23" t="str">
        <f t="shared" si="7"/>
        <v>2001&lt;</v>
      </c>
      <c r="K17" s="50">
        <f t="shared" si="8"/>
        <v>12</v>
      </c>
      <c r="L17" s="50">
        <f t="shared" si="9"/>
        <v>12</v>
      </c>
      <c r="M17" s="50">
        <f t="shared" si="10"/>
        <v>2002</v>
      </c>
      <c r="N17" s="23" t="str">
        <f t="shared" si="11"/>
        <v>v 12</v>
      </c>
      <c r="O17" s="23" t="str">
        <f t="shared" si="12"/>
        <v>v 12</v>
      </c>
    </row>
    <row r="18" spans="1:15" ht="12.75">
      <c r="A18" s="38">
        <v>17</v>
      </c>
      <c r="B18" s="23">
        <v>17</v>
      </c>
      <c r="C18" s="23" t="str">
        <f t="shared" si="0"/>
        <v>m</v>
      </c>
      <c r="D18" s="23" t="str">
        <f t="shared" si="1"/>
        <v>m 2001&lt;</v>
      </c>
      <c r="E18" s="53" t="str">
        <f t="shared" si="2"/>
        <v>GRIKŠAITĖ, Neda</v>
      </c>
      <c r="F18" s="47">
        <f t="shared" si="3"/>
        <v>37476</v>
      </c>
      <c r="G18" s="53" t="str">
        <f t="shared" si="4"/>
        <v>Gargždai SPORTO MOKYKLA</v>
      </c>
      <c r="H18" s="23" t="str">
        <f t="shared" si="5"/>
        <v>3.8 km</v>
      </c>
      <c r="I18" s="23" t="str">
        <f t="shared" si="6"/>
        <v>2001&lt;</v>
      </c>
      <c r="J18" s="23" t="str">
        <f t="shared" si="7"/>
        <v>2001&lt;</v>
      </c>
      <c r="K18" s="50">
        <f t="shared" si="8"/>
        <v>12</v>
      </c>
      <c r="L18" s="50">
        <f t="shared" si="9"/>
        <v>12</v>
      </c>
      <c r="M18" s="50">
        <f t="shared" si="10"/>
        <v>2002</v>
      </c>
      <c r="N18" s="23" t="str">
        <f t="shared" si="11"/>
        <v>m 12</v>
      </c>
      <c r="O18" s="23" t="str">
        <f t="shared" si="12"/>
        <v>m 12</v>
      </c>
    </row>
    <row r="19" spans="1:15" ht="12.75">
      <c r="A19" s="38">
        <v>18</v>
      </c>
      <c r="B19" s="23">
        <v>18</v>
      </c>
      <c r="C19" s="23" t="str">
        <f t="shared" si="0"/>
        <v>v</v>
      </c>
      <c r="D19" s="23" t="str">
        <f t="shared" si="1"/>
        <v>v 1995-96</v>
      </c>
      <c r="E19" s="53" t="str">
        <f t="shared" si="2"/>
        <v>GRIGALIŪNAS, Rokas</v>
      </c>
      <c r="F19" s="47">
        <f t="shared" si="3"/>
        <v>34883</v>
      </c>
      <c r="G19" s="53" t="str">
        <f t="shared" si="4"/>
        <v>Kretinga </v>
      </c>
      <c r="H19" s="23" t="str">
        <f t="shared" si="5"/>
        <v>3 km</v>
      </c>
      <c r="I19" s="23" t="str">
        <f t="shared" si="6"/>
        <v>1995-96</v>
      </c>
      <c r="J19" s="23" t="str">
        <f t="shared" si="7"/>
        <v>1995-96</v>
      </c>
      <c r="K19" s="50">
        <f t="shared" si="8"/>
        <v>19</v>
      </c>
      <c r="L19" s="50">
        <f t="shared" si="9"/>
        <v>19</v>
      </c>
      <c r="M19" s="50">
        <f t="shared" si="10"/>
        <v>1995</v>
      </c>
      <c r="N19" s="23" t="str">
        <f t="shared" si="11"/>
        <v>v 19</v>
      </c>
      <c r="O19" s="23" t="str">
        <f t="shared" si="12"/>
        <v>v 19</v>
      </c>
    </row>
    <row r="20" spans="1:15" ht="12.75">
      <c r="A20" s="38">
        <v>19</v>
      </c>
      <c r="B20" s="23">
        <v>19</v>
      </c>
      <c r="C20" s="23" t="e">
        <f t="shared" si="0"/>
        <v>#N/A</v>
      </c>
      <c r="D20" s="23" t="e">
        <f t="shared" si="1"/>
        <v>#N/A</v>
      </c>
      <c r="E20" s="53" t="e">
        <f t="shared" si="2"/>
        <v>#N/A</v>
      </c>
      <c r="F20" s="47" t="e">
        <f t="shared" si="3"/>
        <v>#N/A</v>
      </c>
      <c r="G20" s="53" t="e">
        <f t="shared" si="4"/>
        <v>#N/A</v>
      </c>
      <c r="H20" s="23" t="e">
        <f t="shared" si="5"/>
        <v>#N/A</v>
      </c>
      <c r="I20" s="23" t="e">
        <f t="shared" si="6"/>
        <v>#N/A</v>
      </c>
      <c r="J20" s="23" t="e">
        <f t="shared" si="7"/>
        <v>#N/A</v>
      </c>
      <c r="K20" s="50" t="e">
        <f t="shared" si="8"/>
        <v>#N/A</v>
      </c>
      <c r="L20" s="50" t="e">
        <f t="shared" si="9"/>
        <v>#N/A</v>
      </c>
      <c r="M20" s="50" t="e">
        <f t="shared" si="10"/>
        <v>#N/A</v>
      </c>
      <c r="N20" s="23" t="e">
        <f t="shared" si="11"/>
        <v>#N/A</v>
      </c>
      <c r="O20" s="23" t="e">
        <f t="shared" si="12"/>
        <v>#N/A</v>
      </c>
    </row>
    <row r="21" spans="1:15" ht="12.75">
      <c r="A21" s="38">
        <v>20</v>
      </c>
      <c r="B21" s="23">
        <v>20</v>
      </c>
      <c r="C21" s="23" t="str">
        <f t="shared" si="0"/>
        <v>v</v>
      </c>
      <c r="D21" s="23" t="str">
        <f t="shared" si="1"/>
        <v>v 1985-94</v>
      </c>
      <c r="E21" s="53" t="str">
        <f t="shared" si="2"/>
        <v>KIMĖNAS, Edgaras</v>
      </c>
      <c r="F21" s="47">
        <f t="shared" si="3"/>
        <v>32974</v>
      </c>
      <c r="G21" s="53" t="str">
        <f t="shared" si="4"/>
        <v>Klaipėda </v>
      </c>
      <c r="H21" s="23" t="str">
        <f t="shared" si="5"/>
        <v>21.1 km</v>
      </c>
      <c r="I21" s="23" t="str">
        <f t="shared" si="6"/>
        <v>1985-94</v>
      </c>
      <c r="J21" s="23" t="str">
        <f t="shared" si="7"/>
        <v>1985-94</v>
      </c>
      <c r="K21" s="50">
        <f t="shared" si="8"/>
        <v>24</v>
      </c>
      <c r="L21" s="50">
        <f t="shared" si="9"/>
        <v>24</v>
      </c>
      <c r="M21" s="50">
        <f t="shared" si="10"/>
        <v>1990</v>
      </c>
      <c r="N21" s="23" t="str">
        <f t="shared" si="11"/>
        <v>v 24</v>
      </c>
      <c r="O21" s="23" t="str">
        <f t="shared" si="12"/>
        <v>v 24</v>
      </c>
    </row>
    <row r="22" spans="1:15" ht="12.75">
      <c r="A22" s="38">
        <v>21</v>
      </c>
      <c r="B22" s="23">
        <v>21</v>
      </c>
      <c r="C22" s="23" t="str">
        <f t="shared" si="0"/>
        <v>v</v>
      </c>
      <c r="D22" s="23" t="str">
        <f t="shared" si="1"/>
        <v>v 1985-94</v>
      </c>
      <c r="E22" s="53" t="str">
        <f t="shared" si="2"/>
        <v>MICKEVIČIUS, Giedrius</v>
      </c>
      <c r="F22" s="47">
        <f t="shared" si="3"/>
        <v>34239</v>
      </c>
      <c r="G22" s="53" t="str">
        <f t="shared" si="4"/>
        <v>Klaipėda MARATONAS</v>
      </c>
      <c r="H22" s="23" t="str">
        <f t="shared" si="5"/>
        <v>21.1 km</v>
      </c>
      <c r="I22" s="23" t="str">
        <f t="shared" si="6"/>
        <v>1985-94</v>
      </c>
      <c r="J22" s="23" t="str">
        <f t="shared" si="7"/>
        <v>1985-94</v>
      </c>
      <c r="K22" s="50">
        <f t="shared" si="8"/>
        <v>21</v>
      </c>
      <c r="L22" s="50">
        <f t="shared" si="9"/>
        <v>21</v>
      </c>
      <c r="M22" s="50">
        <f t="shared" si="10"/>
        <v>1993</v>
      </c>
      <c r="N22" s="23" t="str">
        <f t="shared" si="11"/>
        <v>v 21</v>
      </c>
      <c r="O22" s="23" t="str">
        <f t="shared" si="12"/>
        <v>v 21</v>
      </c>
    </row>
    <row r="23" spans="1:15" ht="12.75">
      <c r="A23" s="38">
        <v>22</v>
      </c>
      <c r="B23" s="23">
        <v>22</v>
      </c>
      <c r="C23" s="23" t="e">
        <f t="shared" si="0"/>
        <v>#N/A</v>
      </c>
      <c r="D23" s="23" t="e">
        <f t="shared" si="1"/>
        <v>#N/A</v>
      </c>
      <c r="E23" s="53" t="e">
        <f t="shared" si="2"/>
        <v>#N/A</v>
      </c>
      <c r="F23" s="47" t="e">
        <f t="shared" si="3"/>
        <v>#N/A</v>
      </c>
      <c r="G23" s="53" t="e">
        <f t="shared" si="4"/>
        <v>#N/A</v>
      </c>
      <c r="H23" s="23" t="e">
        <f t="shared" si="5"/>
        <v>#N/A</v>
      </c>
      <c r="I23" s="23" t="e">
        <f t="shared" si="6"/>
        <v>#N/A</v>
      </c>
      <c r="J23" s="23" t="e">
        <f t="shared" si="7"/>
        <v>#N/A</v>
      </c>
      <c r="K23" s="50" t="e">
        <f t="shared" si="8"/>
        <v>#N/A</v>
      </c>
      <c r="L23" s="50" t="e">
        <f t="shared" si="9"/>
        <v>#N/A</v>
      </c>
      <c r="M23" s="50" t="e">
        <f t="shared" si="10"/>
        <v>#N/A</v>
      </c>
      <c r="N23" s="23" t="e">
        <f t="shared" si="11"/>
        <v>#N/A</v>
      </c>
      <c r="O23" s="23" t="e">
        <f t="shared" si="12"/>
        <v>#N/A</v>
      </c>
    </row>
    <row r="24" spans="1:15" ht="12.75">
      <c r="A24" s="38">
        <v>23</v>
      </c>
      <c r="B24" s="23">
        <v>23</v>
      </c>
      <c r="C24" s="23" t="str">
        <f t="shared" si="0"/>
        <v>v</v>
      </c>
      <c r="D24" s="23" t="str">
        <f t="shared" si="1"/>
        <v>v 1974&gt;</v>
      </c>
      <c r="E24" s="53" t="str">
        <f t="shared" si="2"/>
        <v>NAVICKAS, Marius</v>
      </c>
      <c r="F24" s="47">
        <f t="shared" si="3"/>
        <v>27288</v>
      </c>
      <c r="G24" s="53" t="str">
        <f t="shared" si="4"/>
        <v>Palanga </v>
      </c>
      <c r="H24" s="23" t="str">
        <f t="shared" si="5"/>
        <v>21.1 km</v>
      </c>
      <c r="I24" s="23" t="str">
        <f t="shared" si="6"/>
        <v>1974&gt;</v>
      </c>
      <c r="J24" s="23" t="str">
        <f t="shared" si="7"/>
        <v>1974&gt;</v>
      </c>
      <c r="K24" s="50">
        <f t="shared" si="8"/>
        <v>40</v>
      </c>
      <c r="L24" s="50">
        <f t="shared" si="9"/>
        <v>40</v>
      </c>
      <c r="M24" s="50">
        <f t="shared" si="10"/>
        <v>1974</v>
      </c>
      <c r="N24" s="23" t="str">
        <f t="shared" si="11"/>
        <v>v 40</v>
      </c>
      <c r="O24" s="23" t="str">
        <f t="shared" si="12"/>
        <v>v 40</v>
      </c>
    </row>
    <row r="25" spans="1:15" ht="12.75">
      <c r="A25" s="38">
        <v>24</v>
      </c>
      <c r="B25" s="23">
        <v>24</v>
      </c>
      <c r="C25" s="23" t="e">
        <f t="shared" si="0"/>
        <v>#N/A</v>
      </c>
      <c r="D25" s="23" t="e">
        <f t="shared" si="1"/>
        <v>#N/A</v>
      </c>
      <c r="E25" s="53" t="e">
        <f t="shared" si="2"/>
        <v>#N/A</v>
      </c>
      <c r="F25" s="47" t="e">
        <f t="shared" si="3"/>
        <v>#N/A</v>
      </c>
      <c r="G25" s="53" t="e">
        <f t="shared" si="4"/>
        <v>#N/A</v>
      </c>
      <c r="H25" s="23" t="e">
        <f t="shared" si="5"/>
        <v>#N/A</v>
      </c>
      <c r="I25" s="23" t="e">
        <f t="shared" si="6"/>
        <v>#N/A</v>
      </c>
      <c r="J25" s="23" t="e">
        <f t="shared" si="7"/>
        <v>#N/A</v>
      </c>
      <c r="K25" s="50" t="e">
        <f t="shared" si="8"/>
        <v>#N/A</v>
      </c>
      <c r="L25" s="50" t="e">
        <f t="shared" si="9"/>
        <v>#N/A</v>
      </c>
      <c r="M25" s="50" t="e">
        <f t="shared" si="10"/>
        <v>#N/A</v>
      </c>
      <c r="N25" s="23" t="e">
        <f t="shared" si="11"/>
        <v>#N/A</v>
      </c>
      <c r="O25" s="23" t="e">
        <f t="shared" si="12"/>
        <v>#N/A</v>
      </c>
    </row>
    <row r="26" spans="1:15" ht="12.75">
      <c r="A26" s="38">
        <v>25</v>
      </c>
      <c r="B26" s="23">
        <v>25</v>
      </c>
      <c r="C26" s="23" t="str">
        <f t="shared" si="0"/>
        <v>v</v>
      </c>
      <c r="D26" s="23" t="str">
        <f t="shared" si="1"/>
        <v>v 1997-98</v>
      </c>
      <c r="E26" s="53" t="str">
        <f t="shared" si="2"/>
        <v>RIAUKA, Paulius</v>
      </c>
      <c r="F26" s="47">
        <f t="shared" si="3"/>
        <v>35687</v>
      </c>
      <c r="G26" s="53" t="str">
        <f t="shared" si="4"/>
        <v>Gargždai SPORTO MOKYKLA</v>
      </c>
      <c r="H26" s="23" t="str">
        <f t="shared" si="5"/>
        <v>3 km</v>
      </c>
      <c r="I26" s="23" t="str">
        <f t="shared" si="6"/>
        <v>1997-98</v>
      </c>
      <c r="J26" s="23" t="str">
        <f t="shared" si="7"/>
        <v>1997-98</v>
      </c>
      <c r="K26" s="50">
        <f t="shared" si="8"/>
        <v>17</v>
      </c>
      <c r="L26" s="50">
        <f t="shared" si="9"/>
        <v>17</v>
      </c>
      <c r="M26" s="50">
        <f t="shared" si="10"/>
        <v>1997</v>
      </c>
      <c r="N26" s="23" t="str">
        <f t="shared" si="11"/>
        <v>v 17</v>
      </c>
      <c r="O26" s="23" t="str">
        <f t="shared" si="12"/>
        <v>v 17</v>
      </c>
    </row>
    <row r="27" spans="1:15" ht="12.75">
      <c r="A27" s="38">
        <v>26</v>
      </c>
      <c r="B27" s="23">
        <v>26</v>
      </c>
      <c r="C27" s="23" t="str">
        <f t="shared" si="0"/>
        <v>v</v>
      </c>
      <c r="D27" s="23" t="str">
        <f t="shared" si="1"/>
        <v>v 1999-2000</v>
      </c>
      <c r="E27" s="53" t="str">
        <f t="shared" si="2"/>
        <v>GIKARAS, Laurynas</v>
      </c>
      <c r="F27" s="47">
        <f t="shared" si="3"/>
        <v>36548</v>
      </c>
      <c r="G27" s="53" t="str">
        <f t="shared" si="4"/>
        <v>Salantai </v>
      </c>
      <c r="H27" s="23" t="str">
        <f t="shared" si="5"/>
        <v>2 km</v>
      </c>
      <c r="I27" s="23" t="str">
        <f t="shared" si="6"/>
        <v>1999-2000</v>
      </c>
      <c r="J27" s="23" t="str">
        <f t="shared" si="7"/>
        <v>1999-2000</v>
      </c>
      <c r="K27" s="50">
        <f t="shared" si="8"/>
        <v>14</v>
      </c>
      <c r="L27" s="50">
        <f t="shared" si="9"/>
        <v>14</v>
      </c>
      <c r="M27" s="50">
        <f t="shared" si="10"/>
        <v>2000</v>
      </c>
      <c r="N27" s="23" t="str">
        <f t="shared" si="11"/>
        <v>v 14</v>
      </c>
      <c r="O27" s="23" t="str">
        <f t="shared" si="12"/>
        <v>v 14</v>
      </c>
    </row>
    <row r="28" spans="1:15" ht="12.75">
      <c r="A28" s="38">
        <v>27</v>
      </c>
      <c r="B28" s="23">
        <v>27</v>
      </c>
      <c r="C28" s="23" t="str">
        <f t="shared" si="0"/>
        <v>v</v>
      </c>
      <c r="D28" s="23" t="str">
        <f t="shared" si="1"/>
        <v>v 1995-96</v>
      </c>
      <c r="E28" s="53" t="str">
        <f t="shared" si="2"/>
        <v>KOVECKIS, Rokas</v>
      </c>
      <c r="F28" s="47">
        <f t="shared" si="3"/>
        <v>35424</v>
      </c>
      <c r="G28" s="53" t="str">
        <f t="shared" si="4"/>
        <v>Palanga </v>
      </c>
      <c r="H28" s="23" t="str">
        <f t="shared" si="5"/>
        <v>3 km</v>
      </c>
      <c r="I28" s="23" t="str">
        <f t="shared" si="6"/>
        <v>1995-96</v>
      </c>
      <c r="J28" s="23" t="str">
        <f t="shared" si="7"/>
        <v>1995-96</v>
      </c>
      <c r="K28" s="50">
        <f t="shared" si="8"/>
        <v>18</v>
      </c>
      <c r="L28" s="50">
        <f t="shared" si="9"/>
        <v>18</v>
      </c>
      <c r="M28" s="50">
        <f t="shared" si="10"/>
        <v>1996</v>
      </c>
      <c r="N28" s="23" t="str">
        <f t="shared" si="11"/>
        <v>v 18</v>
      </c>
      <c r="O28" s="23" t="str">
        <f t="shared" si="12"/>
        <v>v 18</v>
      </c>
    </row>
    <row r="29" spans="1:15" ht="12.75">
      <c r="A29" s="38">
        <v>28</v>
      </c>
      <c r="B29" s="23">
        <v>28</v>
      </c>
      <c r="C29" s="23" t="str">
        <f t="shared" si="0"/>
        <v>v</v>
      </c>
      <c r="D29" s="23" t="str">
        <f t="shared" si="1"/>
        <v>v 1975-84</v>
      </c>
      <c r="E29" s="53" t="str">
        <f t="shared" si="2"/>
        <v>UKRINAS, Tadas</v>
      </c>
      <c r="F29" s="47">
        <f t="shared" si="3"/>
        <v>30983</v>
      </c>
      <c r="G29" s="53" t="str">
        <f t="shared" si="4"/>
        <v>Klaipėda </v>
      </c>
      <c r="H29" s="23" t="str">
        <f t="shared" si="5"/>
        <v>21.1 km</v>
      </c>
      <c r="I29" s="23" t="str">
        <f t="shared" si="6"/>
        <v>1975-84</v>
      </c>
      <c r="J29" s="23" t="str">
        <f t="shared" si="7"/>
        <v>1975-84</v>
      </c>
      <c r="K29" s="50">
        <f t="shared" si="8"/>
        <v>30</v>
      </c>
      <c r="L29" s="50">
        <f t="shared" si="9"/>
        <v>30</v>
      </c>
      <c r="M29" s="50">
        <f t="shared" si="10"/>
        <v>1984</v>
      </c>
      <c r="N29" s="23" t="str">
        <f t="shared" si="11"/>
        <v>v 30</v>
      </c>
      <c r="O29" s="23" t="str">
        <f t="shared" si="12"/>
        <v>v 30</v>
      </c>
    </row>
    <row r="30" spans="1:15" ht="12.75">
      <c r="A30" s="38">
        <v>29</v>
      </c>
      <c r="B30" s="23">
        <v>29</v>
      </c>
      <c r="C30" s="23" t="e">
        <f t="shared" si="0"/>
        <v>#N/A</v>
      </c>
      <c r="D30" s="23" t="e">
        <f t="shared" si="1"/>
        <v>#N/A</v>
      </c>
      <c r="E30" s="53" t="e">
        <f t="shared" si="2"/>
        <v>#N/A</v>
      </c>
      <c r="F30" s="47" t="e">
        <f t="shared" si="3"/>
        <v>#N/A</v>
      </c>
      <c r="G30" s="53" t="e">
        <f t="shared" si="4"/>
        <v>#N/A</v>
      </c>
      <c r="H30" s="23" t="e">
        <f t="shared" si="5"/>
        <v>#N/A</v>
      </c>
      <c r="I30" s="23" t="e">
        <f t="shared" si="6"/>
        <v>#N/A</v>
      </c>
      <c r="J30" s="23" t="e">
        <f t="shared" si="7"/>
        <v>#N/A</v>
      </c>
      <c r="K30" s="50" t="e">
        <f t="shared" si="8"/>
        <v>#N/A</v>
      </c>
      <c r="L30" s="50" t="e">
        <f t="shared" si="9"/>
        <v>#N/A</v>
      </c>
      <c r="M30" s="50" t="e">
        <f t="shared" si="10"/>
        <v>#N/A</v>
      </c>
      <c r="N30" s="23" t="e">
        <f t="shared" si="11"/>
        <v>#N/A</v>
      </c>
      <c r="O30" s="23" t="e">
        <f t="shared" si="12"/>
        <v>#N/A</v>
      </c>
    </row>
    <row r="31" spans="1:15" ht="12.75">
      <c r="A31" s="38">
        <v>30</v>
      </c>
      <c r="B31" s="23">
        <v>30</v>
      </c>
      <c r="C31" s="23" t="str">
        <f t="shared" si="0"/>
        <v>v</v>
      </c>
      <c r="D31" s="23" t="str">
        <f t="shared" si="1"/>
        <v>v 1974&gt;</v>
      </c>
      <c r="E31" s="53" t="str">
        <f t="shared" si="2"/>
        <v>ČERAUSKAS, Algis</v>
      </c>
      <c r="F31" s="47">
        <f t="shared" si="3"/>
        <v>25428</v>
      </c>
      <c r="G31" s="53" t="str">
        <f t="shared" si="4"/>
        <v>Tauragė ŠEIMA</v>
      </c>
      <c r="H31" s="23" t="str">
        <f t="shared" si="5"/>
        <v>21.1 km</v>
      </c>
      <c r="I31" s="23" t="str">
        <f t="shared" si="6"/>
        <v>1974&gt;</v>
      </c>
      <c r="J31" s="23" t="str">
        <f t="shared" si="7"/>
        <v>1974&gt;</v>
      </c>
      <c r="K31" s="50">
        <f t="shared" si="8"/>
        <v>45</v>
      </c>
      <c r="L31" s="50">
        <f t="shared" si="9"/>
        <v>45</v>
      </c>
      <c r="M31" s="50">
        <f t="shared" si="10"/>
        <v>1969</v>
      </c>
      <c r="N31" s="23" t="str">
        <f t="shared" si="11"/>
        <v>v 45</v>
      </c>
      <c r="O31" s="23" t="str">
        <f t="shared" si="12"/>
        <v>v 45</v>
      </c>
    </row>
    <row r="32" spans="1:15" ht="12.75">
      <c r="A32" s="38">
        <v>31</v>
      </c>
      <c r="B32" s="23">
        <v>31</v>
      </c>
      <c r="C32" s="23" t="str">
        <f t="shared" si="0"/>
        <v>m</v>
      </c>
      <c r="D32" s="23" t="str">
        <f t="shared" si="1"/>
        <v>m 1999-2000</v>
      </c>
      <c r="E32" s="53" t="str">
        <f t="shared" si="2"/>
        <v>RĖZGYTĖ, Greta</v>
      </c>
      <c r="F32" s="47">
        <f t="shared" si="3"/>
        <v>36416</v>
      </c>
      <c r="G32" s="53" t="str">
        <f t="shared" si="4"/>
        <v>Šiaulių raj. LUKAS</v>
      </c>
      <c r="H32" s="23" t="str">
        <f t="shared" si="5"/>
        <v>3.8 km</v>
      </c>
      <c r="I32" s="23" t="str">
        <f t="shared" si="6"/>
        <v>1999-2000</v>
      </c>
      <c r="J32" s="23" t="str">
        <f t="shared" si="7"/>
        <v>1999-2000</v>
      </c>
      <c r="K32" s="50">
        <f t="shared" si="8"/>
        <v>15</v>
      </c>
      <c r="L32" s="50">
        <f t="shared" si="9"/>
        <v>15</v>
      </c>
      <c r="M32" s="50">
        <f t="shared" si="10"/>
        <v>1999</v>
      </c>
      <c r="N32" s="23" t="str">
        <f t="shared" si="11"/>
        <v>m 15</v>
      </c>
      <c r="O32" s="23" t="str">
        <f t="shared" si="12"/>
        <v>m 15</v>
      </c>
    </row>
    <row r="33" spans="1:15" ht="12.75">
      <c r="A33" s="38">
        <v>32</v>
      </c>
      <c r="B33" s="23">
        <v>32</v>
      </c>
      <c r="C33" s="23" t="str">
        <f t="shared" si="0"/>
        <v>v</v>
      </c>
      <c r="D33" s="23" t="str">
        <f t="shared" si="1"/>
        <v>v 1974&gt;</v>
      </c>
      <c r="E33" s="53" t="str">
        <f t="shared" si="2"/>
        <v>DARULIS, Evaldas</v>
      </c>
      <c r="F33" s="47">
        <f t="shared" si="3"/>
        <v>26254</v>
      </c>
      <c r="G33" s="53" t="str">
        <f t="shared" si="4"/>
        <v>Klaipėda MARATONAS</v>
      </c>
      <c r="H33" s="23" t="str">
        <f t="shared" si="5"/>
        <v>21.1 km</v>
      </c>
      <c r="I33" s="23" t="str">
        <f t="shared" si="6"/>
        <v>1974&gt;</v>
      </c>
      <c r="J33" s="23" t="str">
        <f t="shared" si="7"/>
        <v>1974&gt;</v>
      </c>
      <c r="K33" s="50">
        <f t="shared" si="8"/>
        <v>43</v>
      </c>
      <c r="L33" s="50">
        <f t="shared" si="9"/>
        <v>43</v>
      </c>
      <c r="M33" s="50">
        <f t="shared" si="10"/>
        <v>1971</v>
      </c>
      <c r="N33" s="23" t="str">
        <f t="shared" si="11"/>
        <v>v 43</v>
      </c>
      <c r="O33" s="23" t="str">
        <f t="shared" si="12"/>
        <v>v 43</v>
      </c>
    </row>
    <row r="34" spans="1:15" ht="12.75">
      <c r="A34" s="38">
        <v>33</v>
      </c>
      <c r="B34" s="23">
        <v>33</v>
      </c>
      <c r="C34" s="23" t="str">
        <f t="shared" si="0"/>
        <v>m</v>
      </c>
      <c r="D34" s="23" t="str">
        <f t="shared" si="1"/>
        <v>m 1999-2000</v>
      </c>
      <c r="E34" s="53" t="str">
        <f t="shared" si="2"/>
        <v>PETRUTYTĖ, Kotryna</v>
      </c>
      <c r="F34" s="47">
        <f t="shared" si="3"/>
        <v>36861</v>
      </c>
      <c r="G34" s="53" t="str">
        <f t="shared" si="4"/>
        <v>Klaipėda MARATONAS</v>
      </c>
      <c r="H34" s="23" t="str">
        <f t="shared" si="5"/>
        <v>3.8 km</v>
      </c>
      <c r="I34" s="23" t="str">
        <f t="shared" si="6"/>
        <v>1999-2000</v>
      </c>
      <c r="J34" s="23" t="str">
        <f t="shared" si="7"/>
        <v>1999-2000</v>
      </c>
      <c r="K34" s="50">
        <f t="shared" si="8"/>
        <v>14</v>
      </c>
      <c r="L34" s="50">
        <f t="shared" si="9"/>
        <v>14</v>
      </c>
      <c r="M34" s="50">
        <f t="shared" si="10"/>
        <v>2000</v>
      </c>
      <c r="N34" s="23" t="str">
        <f t="shared" si="11"/>
        <v>m 14</v>
      </c>
      <c r="O34" s="23" t="str">
        <f t="shared" si="12"/>
        <v>m 14</v>
      </c>
    </row>
    <row r="35" spans="1:15" ht="12.75">
      <c r="A35" s="38">
        <v>34</v>
      </c>
      <c r="B35" s="23">
        <v>34</v>
      </c>
      <c r="C35" s="23" t="str">
        <f t="shared" si="0"/>
        <v>m</v>
      </c>
      <c r="D35" s="23" t="str">
        <f t="shared" si="1"/>
        <v>m 2001&lt;</v>
      </c>
      <c r="E35" s="53" t="str">
        <f t="shared" si="2"/>
        <v>GRUZDYTĖ, Deira</v>
      </c>
      <c r="F35" s="47">
        <f t="shared" si="3"/>
        <v>38401</v>
      </c>
      <c r="G35" s="53" t="str">
        <f t="shared" si="4"/>
        <v>Gargždai SPORTO MOKYKLA</v>
      </c>
      <c r="H35" s="23" t="str">
        <f t="shared" si="5"/>
        <v>3.8 km</v>
      </c>
      <c r="I35" s="23" t="str">
        <f t="shared" si="6"/>
        <v>2001&lt;</v>
      </c>
      <c r="J35" s="23" t="str">
        <f t="shared" si="7"/>
        <v>2001&lt;</v>
      </c>
      <c r="K35" s="50">
        <f t="shared" si="8"/>
        <v>9</v>
      </c>
      <c r="L35" s="50">
        <f t="shared" si="9"/>
        <v>9</v>
      </c>
      <c r="M35" s="50">
        <f t="shared" si="10"/>
        <v>2005</v>
      </c>
      <c r="N35" s="23" t="str">
        <f t="shared" si="11"/>
        <v>m 9</v>
      </c>
      <c r="O35" s="23" t="str">
        <f t="shared" si="12"/>
        <v>m 9</v>
      </c>
    </row>
    <row r="36" spans="1:15" ht="12.75">
      <c r="A36" s="38">
        <v>35</v>
      </c>
      <c r="B36" s="23">
        <v>35</v>
      </c>
      <c r="C36" s="23" t="str">
        <f t="shared" si="0"/>
        <v>v</v>
      </c>
      <c r="D36" s="23" t="str">
        <f t="shared" si="1"/>
        <v>v 1974&gt;</v>
      </c>
      <c r="E36" s="53" t="str">
        <f t="shared" si="2"/>
        <v>VAIČIUS, Kęstutis</v>
      </c>
      <c r="F36" s="47">
        <f t="shared" si="3"/>
        <v>26374</v>
      </c>
      <c r="G36" s="53" t="str">
        <f t="shared" si="4"/>
        <v>Klaipėda </v>
      </c>
      <c r="H36" s="23" t="str">
        <f t="shared" si="5"/>
        <v>21.1 km</v>
      </c>
      <c r="I36" s="23" t="str">
        <f t="shared" si="6"/>
        <v>1974&gt;</v>
      </c>
      <c r="J36" s="23" t="str">
        <f t="shared" si="7"/>
        <v>1974&gt;</v>
      </c>
      <c r="K36" s="50">
        <f t="shared" si="8"/>
        <v>42</v>
      </c>
      <c r="L36" s="50">
        <f t="shared" si="9"/>
        <v>42</v>
      </c>
      <c r="M36" s="50">
        <f t="shared" si="10"/>
        <v>1972</v>
      </c>
      <c r="N36" s="23" t="str">
        <f t="shared" si="11"/>
        <v>v 42</v>
      </c>
      <c r="O36" s="23" t="str">
        <f t="shared" si="12"/>
        <v>v 42</v>
      </c>
    </row>
    <row r="37" spans="1:15" ht="12.75">
      <c r="A37" s="38">
        <v>36</v>
      </c>
      <c r="B37" s="23">
        <v>36</v>
      </c>
      <c r="C37" s="23" t="str">
        <f t="shared" si="0"/>
        <v>v</v>
      </c>
      <c r="D37" s="23" t="str">
        <f t="shared" si="1"/>
        <v>v 1974&gt;</v>
      </c>
      <c r="E37" s="53" t="str">
        <f t="shared" si="2"/>
        <v>RAMONAS, Gintautas</v>
      </c>
      <c r="F37" s="47">
        <f t="shared" si="3"/>
        <v>24992</v>
      </c>
      <c r="G37" s="53" t="str">
        <f t="shared" si="4"/>
        <v>Klaipėda LPM</v>
      </c>
      <c r="H37" s="23" t="str">
        <f t="shared" si="5"/>
        <v>21.1 km</v>
      </c>
      <c r="I37" s="23" t="str">
        <f t="shared" si="6"/>
        <v>1974&gt;</v>
      </c>
      <c r="J37" s="23" t="str">
        <f t="shared" si="7"/>
        <v>1974&gt;</v>
      </c>
      <c r="K37" s="50">
        <f t="shared" si="8"/>
        <v>46</v>
      </c>
      <c r="L37" s="50">
        <f t="shared" si="9"/>
        <v>46</v>
      </c>
      <c r="M37" s="50">
        <f t="shared" si="10"/>
        <v>1968</v>
      </c>
      <c r="N37" s="23" t="str">
        <f t="shared" si="11"/>
        <v>v 46</v>
      </c>
      <c r="O37" s="23" t="str">
        <f t="shared" si="12"/>
        <v>v 46</v>
      </c>
    </row>
    <row r="38" spans="1:15" ht="12.75">
      <c r="A38" s="38">
        <v>37</v>
      </c>
      <c r="B38" s="23">
        <v>37</v>
      </c>
      <c r="C38" s="23" t="e">
        <f t="shared" si="0"/>
        <v>#N/A</v>
      </c>
      <c r="D38" s="23" t="e">
        <f t="shared" si="1"/>
        <v>#N/A</v>
      </c>
      <c r="E38" s="53" t="e">
        <f t="shared" si="2"/>
        <v>#N/A</v>
      </c>
      <c r="F38" s="47" t="e">
        <f t="shared" si="3"/>
        <v>#N/A</v>
      </c>
      <c r="G38" s="53" t="e">
        <f t="shared" si="4"/>
        <v>#N/A</v>
      </c>
      <c r="H38" s="23" t="e">
        <f t="shared" si="5"/>
        <v>#N/A</v>
      </c>
      <c r="I38" s="23" t="e">
        <f t="shared" si="6"/>
        <v>#N/A</v>
      </c>
      <c r="J38" s="23" t="e">
        <f t="shared" si="7"/>
        <v>#N/A</v>
      </c>
      <c r="K38" s="50" t="e">
        <f t="shared" si="8"/>
        <v>#N/A</v>
      </c>
      <c r="L38" s="50" t="e">
        <f t="shared" si="9"/>
        <v>#N/A</v>
      </c>
      <c r="M38" s="50" t="e">
        <f t="shared" si="10"/>
        <v>#N/A</v>
      </c>
      <c r="N38" s="23" t="e">
        <f t="shared" si="11"/>
        <v>#N/A</v>
      </c>
      <c r="O38" s="23" t="e">
        <f t="shared" si="12"/>
        <v>#N/A</v>
      </c>
    </row>
    <row r="39" spans="1:15" ht="12.75">
      <c r="A39" s="38">
        <v>38</v>
      </c>
      <c r="B39" s="23">
        <v>38</v>
      </c>
      <c r="C39" s="23" t="e">
        <f t="shared" si="0"/>
        <v>#N/A</v>
      </c>
      <c r="D39" s="23" t="e">
        <f t="shared" si="1"/>
        <v>#N/A</v>
      </c>
      <c r="E39" s="53" t="e">
        <f t="shared" si="2"/>
        <v>#N/A</v>
      </c>
      <c r="F39" s="47" t="e">
        <f t="shared" si="3"/>
        <v>#N/A</v>
      </c>
      <c r="G39" s="53" t="e">
        <f t="shared" si="4"/>
        <v>#N/A</v>
      </c>
      <c r="H39" s="23" t="e">
        <f t="shared" si="5"/>
        <v>#N/A</v>
      </c>
      <c r="I39" s="23" t="e">
        <f t="shared" si="6"/>
        <v>#N/A</v>
      </c>
      <c r="J39" s="23" t="e">
        <f t="shared" si="7"/>
        <v>#N/A</v>
      </c>
      <c r="K39" s="50" t="e">
        <f t="shared" si="8"/>
        <v>#N/A</v>
      </c>
      <c r="L39" s="50" t="e">
        <f t="shared" si="9"/>
        <v>#N/A</v>
      </c>
      <c r="M39" s="50" t="e">
        <f t="shared" si="10"/>
        <v>#N/A</v>
      </c>
      <c r="N39" s="23" t="e">
        <f t="shared" si="11"/>
        <v>#N/A</v>
      </c>
      <c r="O39" s="23" t="e">
        <f t="shared" si="12"/>
        <v>#N/A</v>
      </c>
    </row>
    <row r="40" spans="1:15" ht="12.75">
      <c r="A40" s="38">
        <v>39</v>
      </c>
      <c r="B40" s="23">
        <v>39</v>
      </c>
      <c r="C40" s="23" t="e">
        <f t="shared" si="0"/>
        <v>#N/A</v>
      </c>
      <c r="D40" s="23" t="e">
        <f t="shared" si="1"/>
        <v>#N/A</v>
      </c>
      <c r="E40" s="53" t="e">
        <f t="shared" si="2"/>
        <v>#N/A</v>
      </c>
      <c r="F40" s="47" t="e">
        <f t="shared" si="3"/>
        <v>#N/A</v>
      </c>
      <c r="G40" s="53" t="e">
        <f t="shared" si="4"/>
        <v>#N/A</v>
      </c>
      <c r="H40" s="23" t="e">
        <f t="shared" si="5"/>
        <v>#N/A</v>
      </c>
      <c r="I40" s="23" t="e">
        <f t="shared" si="6"/>
        <v>#N/A</v>
      </c>
      <c r="J40" s="23" t="e">
        <f t="shared" si="7"/>
        <v>#N/A</v>
      </c>
      <c r="K40" s="50" t="e">
        <f t="shared" si="8"/>
        <v>#N/A</v>
      </c>
      <c r="L40" s="50" t="e">
        <f t="shared" si="9"/>
        <v>#N/A</v>
      </c>
      <c r="M40" s="50" t="e">
        <f t="shared" si="10"/>
        <v>#N/A</v>
      </c>
      <c r="N40" s="23" t="e">
        <f t="shared" si="11"/>
        <v>#N/A</v>
      </c>
      <c r="O40" s="23" t="e">
        <f t="shared" si="12"/>
        <v>#N/A</v>
      </c>
    </row>
    <row r="41" spans="1:15" ht="12.75">
      <c r="A41" s="38">
        <v>40</v>
      </c>
      <c r="B41" s="23">
        <v>40</v>
      </c>
      <c r="C41" s="23" t="str">
        <f t="shared" si="0"/>
        <v>v</v>
      </c>
      <c r="D41" s="23" t="str">
        <f t="shared" si="1"/>
        <v>v 1999-2000</v>
      </c>
      <c r="E41" s="53" t="str">
        <f t="shared" si="2"/>
        <v>REKAŠIUS, Dovydas</v>
      </c>
      <c r="F41" s="47">
        <f t="shared" si="3"/>
        <v>36236</v>
      </c>
      <c r="G41" s="53" t="str">
        <f t="shared" si="4"/>
        <v>Palanga </v>
      </c>
      <c r="H41" s="23" t="str">
        <f t="shared" si="5"/>
        <v>2 km</v>
      </c>
      <c r="I41" s="23" t="str">
        <f t="shared" si="6"/>
        <v>1999-2000</v>
      </c>
      <c r="J41" s="23" t="str">
        <f t="shared" si="7"/>
        <v>1999-2000</v>
      </c>
      <c r="K41" s="50">
        <f t="shared" si="8"/>
        <v>15</v>
      </c>
      <c r="L41" s="50">
        <f t="shared" si="9"/>
        <v>15</v>
      </c>
      <c r="M41" s="50">
        <f t="shared" si="10"/>
        <v>1999</v>
      </c>
      <c r="N41" s="23" t="str">
        <f t="shared" si="11"/>
        <v>v 15</v>
      </c>
      <c r="O41" s="23" t="str">
        <f t="shared" si="12"/>
        <v>v 15</v>
      </c>
    </row>
    <row r="42" spans="1:15" ht="12.75">
      <c r="A42" s="38">
        <v>41</v>
      </c>
      <c r="B42" s="23">
        <v>41</v>
      </c>
      <c r="C42" s="23" t="str">
        <f t="shared" si="0"/>
        <v>m</v>
      </c>
      <c r="D42" s="23" t="str">
        <f t="shared" si="1"/>
        <v>m 1974&gt;</v>
      </c>
      <c r="E42" s="53" t="str">
        <f t="shared" si="2"/>
        <v>VISKONTIENĖ, Birutė</v>
      </c>
      <c r="F42" s="47">
        <f t="shared" si="3"/>
        <v>27254</v>
      </c>
      <c r="G42" s="53" t="str">
        <f t="shared" si="4"/>
        <v>Kretinga </v>
      </c>
      <c r="H42" s="23" t="str">
        <f t="shared" si="5"/>
        <v>3.8 km</v>
      </c>
      <c r="I42" s="23" t="str">
        <f t="shared" si="6"/>
        <v>1974&gt;</v>
      </c>
      <c r="J42" s="23" t="str">
        <f t="shared" si="7"/>
        <v>1974&gt;</v>
      </c>
      <c r="K42" s="50">
        <f t="shared" si="8"/>
        <v>40</v>
      </c>
      <c r="L42" s="50">
        <f t="shared" si="9"/>
        <v>40</v>
      </c>
      <c r="M42" s="50">
        <f t="shared" si="10"/>
        <v>1974</v>
      </c>
      <c r="N42" s="23" t="str">
        <f t="shared" si="11"/>
        <v>m 40</v>
      </c>
      <c r="O42" s="23" t="str">
        <f t="shared" si="12"/>
        <v>m 40</v>
      </c>
    </row>
    <row r="43" spans="1:15" ht="12.75">
      <c r="A43" s="38">
        <v>42</v>
      </c>
      <c r="B43" s="23">
        <v>42</v>
      </c>
      <c r="C43" s="23" t="e">
        <f t="shared" si="0"/>
        <v>#N/A</v>
      </c>
      <c r="D43" s="23" t="e">
        <f t="shared" si="1"/>
        <v>#N/A</v>
      </c>
      <c r="E43" s="53" t="e">
        <f t="shared" si="2"/>
        <v>#N/A</v>
      </c>
      <c r="F43" s="47" t="e">
        <f t="shared" si="3"/>
        <v>#N/A</v>
      </c>
      <c r="G43" s="53" t="e">
        <f t="shared" si="4"/>
        <v>#N/A</v>
      </c>
      <c r="H43" s="23" t="e">
        <f t="shared" si="5"/>
        <v>#N/A</v>
      </c>
      <c r="I43" s="23" t="e">
        <f t="shared" si="6"/>
        <v>#N/A</v>
      </c>
      <c r="J43" s="23" t="e">
        <f t="shared" si="7"/>
        <v>#N/A</v>
      </c>
      <c r="K43" s="50" t="e">
        <f t="shared" si="8"/>
        <v>#N/A</v>
      </c>
      <c r="L43" s="50" t="e">
        <f t="shared" si="9"/>
        <v>#N/A</v>
      </c>
      <c r="M43" s="50" t="e">
        <f t="shared" si="10"/>
        <v>#N/A</v>
      </c>
      <c r="N43" s="23" t="e">
        <f t="shared" si="11"/>
        <v>#N/A</v>
      </c>
      <c r="O43" s="23" t="e">
        <f t="shared" si="12"/>
        <v>#N/A</v>
      </c>
    </row>
    <row r="44" spans="1:15" ht="12.75">
      <c r="A44" s="38">
        <v>43</v>
      </c>
      <c r="B44" s="23">
        <v>43</v>
      </c>
      <c r="C44" s="23" t="str">
        <f t="shared" si="0"/>
        <v>v</v>
      </c>
      <c r="D44" s="23" t="str">
        <f t="shared" si="1"/>
        <v>v 2001&lt;</v>
      </c>
      <c r="E44" s="53" t="str">
        <f t="shared" si="2"/>
        <v>NARVILAS, Laurynas</v>
      </c>
      <c r="F44" s="47">
        <f t="shared" si="3"/>
        <v>37445</v>
      </c>
      <c r="G44" s="53" t="str">
        <f t="shared" si="4"/>
        <v>Palanga </v>
      </c>
      <c r="H44" s="23" t="str">
        <f t="shared" si="5"/>
        <v>1 km</v>
      </c>
      <c r="I44" s="23" t="str">
        <f t="shared" si="6"/>
        <v>2001&lt;</v>
      </c>
      <c r="J44" s="23" t="str">
        <f t="shared" si="7"/>
        <v>2001&lt;</v>
      </c>
      <c r="K44" s="50">
        <f t="shared" si="8"/>
        <v>12</v>
      </c>
      <c r="L44" s="50">
        <f t="shared" si="9"/>
        <v>12</v>
      </c>
      <c r="M44" s="50">
        <f t="shared" si="10"/>
        <v>2002</v>
      </c>
      <c r="N44" s="23" t="str">
        <f t="shared" si="11"/>
        <v>v 12</v>
      </c>
      <c r="O44" s="23" t="str">
        <f t="shared" si="12"/>
        <v>v 12</v>
      </c>
    </row>
    <row r="45" spans="1:15" ht="12.75">
      <c r="A45" s="38">
        <v>44</v>
      </c>
      <c r="B45" s="23">
        <v>44</v>
      </c>
      <c r="C45" s="23" t="str">
        <f t="shared" si="0"/>
        <v>m</v>
      </c>
      <c r="D45" s="23" t="str">
        <f t="shared" si="1"/>
        <v>m 1999-2000</v>
      </c>
      <c r="E45" s="53" t="str">
        <f t="shared" si="2"/>
        <v>GEDVILAITĖ, Liucija</v>
      </c>
      <c r="F45" s="47">
        <f t="shared" si="3"/>
        <v>36502</v>
      </c>
      <c r="G45" s="53" t="str">
        <f t="shared" si="4"/>
        <v>Gargždai SPORTO MOKYKLA</v>
      </c>
      <c r="H45" s="23" t="str">
        <f t="shared" si="5"/>
        <v>3.8 km</v>
      </c>
      <c r="I45" s="23" t="str">
        <f t="shared" si="6"/>
        <v>1999-2000</v>
      </c>
      <c r="J45" s="23" t="str">
        <f t="shared" si="7"/>
        <v>1999-2000</v>
      </c>
      <c r="K45" s="50">
        <f t="shared" si="8"/>
        <v>15</v>
      </c>
      <c r="L45" s="50">
        <f t="shared" si="9"/>
        <v>15</v>
      </c>
      <c r="M45" s="50">
        <f t="shared" si="10"/>
        <v>1999</v>
      </c>
      <c r="N45" s="23" t="str">
        <f t="shared" si="11"/>
        <v>m 15</v>
      </c>
      <c r="O45" s="23" t="str">
        <f t="shared" si="12"/>
        <v>m 15</v>
      </c>
    </row>
    <row r="46" spans="1:15" ht="12.75">
      <c r="A46" s="38">
        <v>45</v>
      </c>
      <c r="B46" s="23">
        <v>45</v>
      </c>
      <c r="C46" s="23" t="e">
        <f t="shared" si="0"/>
        <v>#N/A</v>
      </c>
      <c r="D46" s="23" t="e">
        <f t="shared" si="1"/>
        <v>#N/A</v>
      </c>
      <c r="E46" s="53" t="e">
        <f t="shared" si="2"/>
        <v>#N/A</v>
      </c>
      <c r="F46" s="47" t="e">
        <f t="shared" si="3"/>
        <v>#N/A</v>
      </c>
      <c r="G46" s="53" t="e">
        <f t="shared" si="4"/>
        <v>#N/A</v>
      </c>
      <c r="H46" s="23" t="e">
        <f t="shared" si="5"/>
        <v>#N/A</v>
      </c>
      <c r="I46" s="23" t="e">
        <f t="shared" si="6"/>
        <v>#N/A</v>
      </c>
      <c r="J46" s="23" t="e">
        <f t="shared" si="7"/>
        <v>#N/A</v>
      </c>
      <c r="K46" s="50" t="e">
        <f t="shared" si="8"/>
        <v>#N/A</v>
      </c>
      <c r="L46" s="50" t="e">
        <f t="shared" si="9"/>
        <v>#N/A</v>
      </c>
      <c r="M46" s="50" t="e">
        <f t="shared" si="10"/>
        <v>#N/A</v>
      </c>
      <c r="N46" s="23" t="e">
        <f t="shared" si="11"/>
        <v>#N/A</v>
      </c>
      <c r="O46" s="23" t="e">
        <f t="shared" si="12"/>
        <v>#N/A</v>
      </c>
    </row>
    <row r="47" spans="1:15" ht="12.75">
      <c r="A47" s="38">
        <v>46</v>
      </c>
      <c r="B47" s="23">
        <v>46</v>
      </c>
      <c r="C47" s="23" t="str">
        <f t="shared" si="0"/>
        <v>m</v>
      </c>
      <c r="D47" s="23" t="str">
        <f t="shared" si="1"/>
        <v>m 2001&lt;</v>
      </c>
      <c r="E47" s="53" t="str">
        <f t="shared" si="2"/>
        <v>MONTVILAITĖ, Juana</v>
      </c>
      <c r="F47" s="47">
        <f t="shared" si="3"/>
        <v>37406</v>
      </c>
      <c r="G47" s="53" t="str">
        <f t="shared" si="4"/>
        <v>Šiaulių raj. LUKAS</v>
      </c>
      <c r="H47" s="23" t="str">
        <f t="shared" si="5"/>
        <v>3.8 km</v>
      </c>
      <c r="I47" s="23" t="str">
        <f t="shared" si="6"/>
        <v>2001&lt;</v>
      </c>
      <c r="J47" s="23" t="str">
        <f t="shared" si="7"/>
        <v>2001&lt;</v>
      </c>
      <c r="K47" s="50">
        <f t="shared" si="8"/>
        <v>12</v>
      </c>
      <c r="L47" s="50">
        <f t="shared" si="9"/>
        <v>12</v>
      </c>
      <c r="M47" s="50">
        <f t="shared" si="10"/>
        <v>2002</v>
      </c>
      <c r="N47" s="23" t="str">
        <f t="shared" si="11"/>
        <v>m 12</v>
      </c>
      <c r="O47" s="23" t="str">
        <f t="shared" si="12"/>
        <v>m 12</v>
      </c>
    </row>
    <row r="48" spans="1:15" ht="12.75">
      <c r="A48" s="38">
        <v>47</v>
      </c>
      <c r="B48" s="23">
        <v>47</v>
      </c>
      <c r="C48" s="23" t="str">
        <f t="shared" si="0"/>
        <v>v</v>
      </c>
      <c r="D48" s="23" t="str">
        <f t="shared" si="1"/>
        <v>v 1975-84</v>
      </c>
      <c r="E48" s="53" t="str">
        <f t="shared" si="2"/>
        <v>KLIMAVIČIUS, Saulius</v>
      </c>
      <c r="F48" s="47">
        <f t="shared" si="3"/>
        <v>28850</v>
      </c>
      <c r="G48" s="53" t="str">
        <f t="shared" si="4"/>
        <v>Klaipėda </v>
      </c>
      <c r="H48" s="23" t="str">
        <f t="shared" si="5"/>
        <v>21.1 km</v>
      </c>
      <c r="I48" s="23" t="str">
        <f t="shared" si="6"/>
        <v>1975-84</v>
      </c>
      <c r="J48" s="23" t="str">
        <f t="shared" si="7"/>
        <v>1975-84</v>
      </c>
      <c r="K48" s="50">
        <f t="shared" si="8"/>
        <v>36</v>
      </c>
      <c r="L48" s="50">
        <f t="shared" si="9"/>
        <v>36</v>
      </c>
      <c r="M48" s="50">
        <f t="shared" si="10"/>
        <v>1978</v>
      </c>
      <c r="N48" s="23" t="str">
        <f t="shared" si="11"/>
        <v>v 36</v>
      </c>
      <c r="O48" s="23" t="str">
        <f t="shared" si="12"/>
        <v>v 36</v>
      </c>
    </row>
    <row r="49" spans="1:15" ht="15" customHeight="1">
      <c r="A49" s="38">
        <v>48</v>
      </c>
      <c r="B49" s="23">
        <v>48</v>
      </c>
      <c r="C49" s="23" t="e">
        <f t="shared" si="0"/>
        <v>#N/A</v>
      </c>
      <c r="D49" s="23" t="e">
        <f t="shared" si="1"/>
        <v>#N/A</v>
      </c>
      <c r="E49" s="53" t="e">
        <f t="shared" si="2"/>
        <v>#N/A</v>
      </c>
      <c r="F49" s="47" t="e">
        <f t="shared" si="3"/>
        <v>#N/A</v>
      </c>
      <c r="G49" s="53" t="e">
        <f t="shared" si="4"/>
        <v>#N/A</v>
      </c>
      <c r="H49" s="23" t="e">
        <f t="shared" si="5"/>
        <v>#N/A</v>
      </c>
      <c r="I49" s="23" t="e">
        <f t="shared" si="6"/>
        <v>#N/A</v>
      </c>
      <c r="J49" s="23" t="e">
        <f t="shared" si="7"/>
        <v>#N/A</v>
      </c>
      <c r="K49" s="50" t="e">
        <f t="shared" si="8"/>
        <v>#N/A</v>
      </c>
      <c r="L49" s="50" t="e">
        <f t="shared" si="9"/>
        <v>#N/A</v>
      </c>
      <c r="M49" s="50" t="e">
        <f t="shared" si="10"/>
        <v>#N/A</v>
      </c>
      <c r="N49" s="23" t="e">
        <f t="shared" si="11"/>
        <v>#N/A</v>
      </c>
      <c r="O49" s="23" t="e">
        <f t="shared" si="12"/>
        <v>#N/A</v>
      </c>
    </row>
    <row r="50" spans="1:15" ht="12.75">
      <c r="A50" s="38">
        <v>49</v>
      </c>
      <c r="B50" s="23">
        <v>49</v>
      </c>
      <c r="C50" s="23" t="str">
        <f t="shared" si="0"/>
        <v>v</v>
      </c>
      <c r="D50" s="23" t="str">
        <f t="shared" si="1"/>
        <v>v 1985-94</v>
      </c>
      <c r="E50" s="53" t="str">
        <f t="shared" si="2"/>
        <v>BIČKUS, Juozas</v>
      </c>
      <c r="F50" s="47">
        <f t="shared" si="3"/>
        <v>31466</v>
      </c>
      <c r="G50" s="53" t="str">
        <f t="shared" si="4"/>
        <v>Klaipėda </v>
      </c>
      <c r="H50" s="23" t="str">
        <f t="shared" si="5"/>
        <v>21.1 km</v>
      </c>
      <c r="I50" s="23" t="str">
        <f t="shared" si="6"/>
        <v>1985-94</v>
      </c>
      <c r="J50" s="23" t="str">
        <f t="shared" si="7"/>
        <v>1985-94</v>
      </c>
      <c r="K50" s="50">
        <f t="shared" si="8"/>
        <v>28</v>
      </c>
      <c r="L50" s="50">
        <f t="shared" si="9"/>
        <v>28</v>
      </c>
      <c r="M50" s="50">
        <f t="shared" si="10"/>
        <v>1986</v>
      </c>
      <c r="N50" s="23" t="str">
        <f t="shared" si="11"/>
        <v>v 28</v>
      </c>
      <c r="O50" s="23" t="str">
        <f t="shared" si="12"/>
        <v>v 28</v>
      </c>
    </row>
    <row r="51" spans="1:15" ht="15" customHeight="1">
      <c r="A51" s="38">
        <v>50</v>
      </c>
      <c r="B51" s="23">
        <v>50</v>
      </c>
      <c r="C51" s="23" t="e">
        <f t="shared" si="0"/>
        <v>#N/A</v>
      </c>
      <c r="D51" s="23" t="e">
        <f t="shared" si="1"/>
        <v>#N/A</v>
      </c>
      <c r="E51" s="53" t="e">
        <f t="shared" si="2"/>
        <v>#N/A</v>
      </c>
      <c r="F51" s="47" t="e">
        <f t="shared" si="3"/>
        <v>#N/A</v>
      </c>
      <c r="G51" s="53" t="e">
        <f t="shared" si="4"/>
        <v>#N/A</v>
      </c>
      <c r="H51" s="23" t="e">
        <f t="shared" si="5"/>
        <v>#N/A</v>
      </c>
      <c r="I51" s="23" t="e">
        <f t="shared" si="6"/>
        <v>#N/A</v>
      </c>
      <c r="J51" s="23" t="e">
        <f t="shared" si="7"/>
        <v>#N/A</v>
      </c>
      <c r="K51" s="50" t="e">
        <f t="shared" si="8"/>
        <v>#N/A</v>
      </c>
      <c r="L51" s="50" t="e">
        <f t="shared" si="9"/>
        <v>#N/A</v>
      </c>
      <c r="M51" s="50" t="e">
        <f t="shared" si="10"/>
        <v>#N/A</v>
      </c>
      <c r="N51" s="23" t="e">
        <f t="shared" si="11"/>
        <v>#N/A</v>
      </c>
      <c r="O51" s="23" t="e">
        <f t="shared" si="12"/>
        <v>#N/A</v>
      </c>
    </row>
    <row r="52" spans="1:15" ht="15" customHeight="1">
      <c r="A52" s="38">
        <v>51</v>
      </c>
      <c r="B52" s="23">
        <v>51</v>
      </c>
      <c r="C52" s="23" t="str">
        <f t="shared" si="0"/>
        <v>v</v>
      </c>
      <c r="D52" s="23" t="str">
        <f t="shared" si="1"/>
        <v>v 1997-98</v>
      </c>
      <c r="E52" s="53" t="str">
        <f t="shared" si="2"/>
        <v>ZUBĖ, Ąžuolas</v>
      </c>
      <c r="F52" s="47">
        <f t="shared" si="3"/>
        <v>35927</v>
      </c>
      <c r="G52" s="53" t="str">
        <f t="shared" si="4"/>
        <v>Palanga </v>
      </c>
      <c r="H52" s="23" t="str">
        <f t="shared" si="5"/>
        <v>3 km</v>
      </c>
      <c r="I52" s="23" t="str">
        <f t="shared" si="6"/>
        <v>1997-98</v>
      </c>
      <c r="J52" s="23" t="str">
        <f t="shared" si="7"/>
        <v>1997-98</v>
      </c>
      <c r="K52" s="50">
        <f t="shared" si="8"/>
        <v>16</v>
      </c>
      <c r="L52" s="50">
        <f t="shared" si="9"/>
        <v>16</v>
      </c>
      <c r="M52" s="50">
        <f t="shared" si="10"/>
        <v>1998</v>
      </c>
      <c r="N52" s="23" t="str">
        <f t="shared" si="11"/>
        <v>v 16</v>
      </c>
      <c r="O52" s="23" t="str">
        <f t="shared" si="12"/>
        <v>v 16</v>
      </c>
    </row>
    <row r="53" spans="1:15" ht="12.75">
      <c r="A53" s="38">
        <v>52</v>
      </c>
      <c r="B53" s="23">
        <v>52</v>
      </c>
      <c r="C53" s="23" t="e">
        <f t="shared" si="0"/>
        <v>#N/A</v>
      </c>
      <c r="D53" s="23" t="e">
        <f t="shared" si="1"/>
        <v>#N/A</v>
      </c>
      <c r="E53" s="53" t="e">
        <f t="shared" si="2"/>
        <v>#N/A</v>
      </c>
      <c r="F53" s="47" t="e">
        <f t="shared" si="3"/>
        <v>#N/A</v>
      </c>
      <c r="G53" s="53" t="e">
        <f t="shared" si="4"/>
        <v>#N/A</v>
      </c>
      <c r="H53" s="23" t="e">
        <f t="shared" si="5"/>
        <v>#N/A</v>
      </c>
      <c r="I53" s="23" t="e">
        <f t="shared" si="6"/>
        <v>#N/A</v>
      </c>
      <c r="J53" s="23" t="e">
        <f t="shared" si="7"/>
        <v>#N/A</v>
      </c>
      <c r="K53" s="50" t="e">
        <f t="shared" si="8"/>
        <v>#N/A</v>
      </c>
      <c r="L53" s="50" t="e">
        <f t="shared" si="9"/>
        <v>#N/A</v>
      </c>
      <c r="M53" s="50" t="e">
        <f t="shared" si="10"/>
        <v>#N/A</v>
      </c>
      <c r="N53" s="23" t="e">
        <f t="shared" si="11"/>
        <v>#N/A</v>
      </c>
      <c r="O53" s="23" t="e">
        <f t="shared" si="12"/>
        <v>#N/A</v>
      </c>
    </row>
    <row r="54" spans="1:15" ht="15" customHeight="1">
      <c r="A54" s="38">
        <v>53</v>
      </c>
      <c r="B54" s="23">
        <v>53</v>
      </c>
      <c r="C54" s="23" t="str">
        <f t="shared" si="0"/>
        <v>m</v>
      </c>
      <c r="D54" s="23" t="str">
        <f t="shared" si="1"/>
        <v>m 1975-84</v>
      </c>
      <c r="E54" s="53" t="str">
        <f t="shared" si="2"/>
        <v>KLIMAVIČIENĖ, Kristina</v>
      </c>
      <c r="F54" s="47">
        <f t="shared" si="3"/>
        <v>28972</v>
      </c>
      <c r="G54" s="53" t="str">
        <f t="shared" si="4"/>
        <v>Klaipėda </v>
      </c>
      <c r="H54" s="23" t="str">
        <f t="shared" si="5"/>
        <v>3.8 km</v>
      </c>
      <c r="I54" s="23" t="str">
        <f t="shared" si="6"/>
        <v>1975-84</v>
      </c>
      <c r="J54" s="23" t="str">
        <f t="shared" si="7"/>
        <v>1975-84</v>
      </c>
      <c r="K54" s="50">
        <f t="shared" si="8"/>
        <v>35</v>
      </c>
      <c r="L54" s="50">
        <f t="shared" si="9"/>
        <v>35</v>
      </c>
      <c r="M54" s="50">
        <f t="shared" si="10"/>
        <v>1979</v>
      </c>
      <c r="N54" s="23" t="str">
        <f t="shared" si="11"/>
        <v>m 35</v>
      </c>
      <c r="O54" s="23" t="str">
        <f t="shared" si="12"/>
        <v>m 35</v>
      </c>
    </row>
    <row r="55" spans="1:15" ht="12.75">
      <c r="A55" s="38">
        <v>54</v>
      </c>
      <c r="B55" s="23">
        <v>54</v>
      </c>
      <c r="C55" s="23" t="str">
        <f t="shared" si="0"/>
        <v>v</v>
      </c>
      <c r="D55" s="23" t="str">
        <f t="shared" si="1"/>
        <v>v 2001&lt;</v>
      </c>
      <c r="E55" s="53" t="str">
        <f t="shared" si="2"/>
        <v>ČERAUSKAS, Tadas</v>
      </c>
      <c r="F55" s="47">
        <f t="shared" si="3"/>
        <v>40050</v>
      </c>
      <c r="G55" s="53" t="str">
        <f t="shared" si="4"/>
        <v>Tauragė ŠEIMA</v>
      </c>
      <c r="H55" s="23" t="str">
        <f t="shared" si="5"/>
        <v>1 km</v>
      </c>
      <c r="I55" s="23" t="str">
        <f t="shared" si="6"/>
        <v>2001&lt;</v>
      </c>
      <c r="J55" s="23" t="str">
        <f t="shared" si="7"/>
        <v>2001&lt;</v>
      </c>
      <c r="K55" s="50">
        <f t="shared" si="8"/>
        <v>5</v>
      </c>
      <c r="L55" s="50">
        <f t="shared" si="9"/>
        <v>5</v>
      </c>
      <c r="M55" s="50">
        <f t="shared" si="10"/>
        <v>2009</v>
      </c>
      <c r="N55" s="23" t="str">
        <f t="shared" si="11"/>
        <v>v 5</v>
      </c>
      <c r="O55" s="23" t="str">
        <f t="shared" si="12"/>
        <v>v 5</v>
      </c>
    </row>
    <row r="56" spans="1:15" ht="12.75">
      <c r="A56" s="38">
        <v>55</v>
      </c>
      <c r="B56" s="23">
        <v>55</v>
      </c>
      <c r="C56" s="23" t="str">
        <f t="shared" si="0"/>
        <v>m</v>
      </c>
      <c r="D56" s="23" t="str">
        <f t="shared" si="1"/>
        <v>m 1985-94</v>
      </c>
      <c r="E56" s="53" t="str">
        <f t="shared" si="2"/>
        <v>BERŽINSKAITĖ, Viltė</v>
      </c>
      <c r="F56" s="47">
        <f t="shared" si="3"/>
        <v>33653</v>
      </c>
      <c r="G56" s="53" t="str">
        <f t="shared" si="4"/>
        <v>Klaipėda MARATONAS</v>
      </c>
      <c r="H56" s="23" t="str">
        <f t="shared" si="5"/>
        <v>3.8 km</v>
      </c>
      <c r="I56" s="23" t="str">
        <f t="shared" si="6"/>
        <v>1985-94</v>
      </c>
      <c r="J56" s="23" t="str">
        <f t="shared" si="7"/>
        <v>1985-94</v>
      </c>
      <c r="K56" s="50">
        <f t="shared" si="8"/>
        <v>22</v>
      </c>
      <c r="L56" s="50">
        <f t="shared" si="9"/>
        <v>22</v>
      </c>
      <c r="M56" s="50">
        <f t="shared" si="10"/>
        <v>1992</v>
      </c>
      <c r="N56" s="23" t="str">
        <f t="shared" si="11"/>
        <v>m 22</v>
      </c>
      <c r="O56" s="23" t="str">
        <f t="shared" si="12"/>
        <v>m 22</v>
      </c>
    </row>
    <row r="57" spans="1:15" ht="12.75">
      <c r="A57" s="38">
        <v>56</v>
      </c>
      <c r="B57" s="23">
        <v>56</v>
      </c>
      <c r="C57" s="23" t="str">
        <f t="shared" si="0"/>
        <v>v</v>
      </c>
      <c r="D57" s="23" t="str">
        <f t="shared" si="1"/>
        <v>v 1974&gt;</v>
      </c>
      <c r="E57" s="53" t="str">
        <f t="shared" si="2"/>
        <v>JANUŠAUSKAS, Irmantas</v>
      </c>
      <c r="F57" s="47">
        <f t="shared" si="3"/>
        <v>25430</v>
      </c>
      <c r="G57" s="53" t="str">
        <f t="shared" si="4"/>
        <v>Klaipėda LPM</v>
      </c>
      <c r="H57" s="23" t="str">
        <f t="shared" si="5"/>
        <v>21.1 km</v>
      </c>
      <c r="I57" s="23" t="str">
        <f t="shared" si="6"/>
        <v>1974&gt;</v>
      </c>
      <c r="J57" s="23" t="str">
        <f t="shared" si="7"/>
        <v>1974&gt;</v>
      </c>
      <c r="K57" s="50">
        <f t="shared" si="8"/>
        <v>45</v>
      </c>
      <c r="L57" s="50">
        <f t="shared" si="9"/>
        <v>45</v>
      </c>
      <c r="M57" s="50">
        <f t="shared" si="10"/>
        <v>1969</v>
      </c>
      <c r="N57" s="23" t="str">
        <f t="shared" si="11"/>
        <v>v 45</v>
      </c>
      <c r="O57" s="23" t="str">
        <f t="shared" si="12"/>
        <v>v 45</v>
      </c>
    </row>
    <row r="58" spans="1:15" ht="15" customHeight="1">
      <c r="A58" s="38">
        <v>57</v>
      </c>
      <c r="B58" s="23">
        <v>57</v>
      </c>
      <c r="C58" s="23" t="str">
        <f t="shared" si="0"/>
        <v>v</v>
      </c>
      <c r="D58" s="23" t="str">
        <f t="shared" si="1"/>
        <v>v 1985-94</v>
      </c>
      <c r="E58" s="53" t="str">
        <f t="shared" si="2"/>
        <v>ŽILYS, Tomas</v>
      </c>
      <c r="F58" s="47">
        <f t="shared" si="3"/>
        <v>33977</v>
      </c>
      <c r="G58" s="53" t="str">
        <f t="shared" si="4"/>
        <v>Palanga </v>
      </c>
      <c r="H58" s="23" t="str">
        <f t="shared" si="5"/>
        <v>21.1 km</v>
      </c>
      <c r="I58" s="23" t="str">
        <f t="shared" si="6"/>
        <v>1985-94</v>
      </c>
      <c r="J58" s="23" t="str">
        <f t="shared" si="7"/>
        <v>1985-94</v>
      </c>
      <c r="K58" s="50">
        <f t="shared" si="8"/>
        <v>21</v>
      </c>
      <c r="L58" s="50">
        <f t="shared" si="9"/>
        <v>21</v>
      </c>
      <c r="M58" s="50">
        <f t="shared" si="10"/>
        <v>1993</v>
      </c>
      <c r="N58" s="23" t="str">
        <f t="shared" si="11"/>
        <v>v 21</v>
      </c>
      <c r="O58" s="23" t="str">
        <f t="shared" si="12"/>
        <v>v 21</v>
      </c>
    </row>
    <row r="59" spans="1:15" ht="15" customHeight="1">
      <c r="A59" s="38">
        <v>58</v>
      </c>
      <c r="B59" s="23">
        <v>58</v>
      </c>
      <c r="C59" s="23" t="str">
        <f t="shared" si="0"/>
        <v>v</v>
      </c>
      <c r="D59" s="23" t="str">
        <f t="shared" si="1"/>
        <v>v 1985-94</v>
      </c>
      <c r="E59" s="53" t="str">
        <f t="shared" si="2"/>
        <v>LAMSARGIS, Rudolfas</v>
      </c>
      <c r="F59" s="47">
        <f t="shared" si="3"/>
        <v>33286</v>
      </c>
      <c r="G59" s="53" t="str">
        <f t="shared" si="4"/>
        <v>Klaipėda PČČ</v>
      </c>
      <c r="H59" s="23" t="str">
        <f t="shared" si="5"/>
        <v>21.1 km</v>
      </c>
      <c r="I59" s="23" t="str">
        <f t="shared" si="6"/>
        <v>1985-94</v>
      </c>
      <c r="J59" s="23" t="str">
        <f t="shared" si="7"/>
        <v>1985-94</v>
      </c>
      <c r="K59" s="50">
        <f t="shared" si="8"/>
        <v>23</v>
      </c>
      <c r="L59" s="50">
        <f t="shared" si="9"/>
        <v>23</v>
      </c>
      <c r="M59" s="50">
        <f t="shared" si="10"/>
        <v>1991</v>
      </c>
      <c r="N59" s="23" t="str">
        <f t="shared" si="11"/>
        <v>v 23</v>
      </c>
      <c r="O59" s="23" t="str">
        <f t="shared" si="12"/>
        <v>v 23</v>
      </c>
    </row>
    <row r="60" spans="1:15" ht="15" customHeight="1">
      <c r="A60" s="38">
        <v>59</v>
      </c>
      <c r="B60" s="23">
        <v>59</v>
      </c>
      <c r="C60" s="23" t="str">
        <f t="shared" si="0"/>
        <v>v</v>
      </c>
      <c r="D60" s="23" t="str">
        <f t="shared" si="1"/>
        <v>v 1999-2000</v>
      </c>
      <c r="E60" s="53" t="str">
        <f t="shared" si="2"/>
        <v>JURKUS, Dovydas</v>
      </c>
      <c r="F60" s="47">
        <f t="shared" si="3"/>
        <v>36546</v>
      </c>
      <c r="G60" s="53" t="str">
        <f t="shared" si="4"/>
        <v>Gargždai SPORTO MOKYKLA</v>
      </c>
      <c r="H60" s="23" t="str">
        <f t="shared" si="5"/>
        <v>2 km</v>
      </c>
      <c r="I60" s="23" t="str">
        <f t="shared" si="6"/>
        <v>1999-2000</v>
      </c>
      <c r="J60" s="23" t="str">
        <f t="shared" si="7"/>
        <v>1999-2000</v>
      </c>
      <c r="K60" s="50">
        <f t="shared" si="8"/>
        <v>14</v>
      </c>
      <c r="L60" s="50">
        <f t="shared" si="9"/>
        <v>14</v>
      </c>
      <c r="M60" s="50">
        <f t="shared" si="10"/>
        <v>2000</v>
      </c>
      <c r="N60" s="23" t="str">
        <f t="shared" si="11"/>
        <v>v 14</v>
      </c>
      <c r="O60" s="23" t="str">
        <f t="shared" si="12"/>
        <v>v 14</v>
      </c>
    </row>
    <row r="61" spans="1:15" ht="15" customHeight="1">
      <c r="A61" s="38">
        <v>60</v>
      </c>
      <c r="B61" s="23">
        <v>60</v>
      </c>
      <c r="C61" s="23" t="str">
        <f t="shared" si="0"/>
        <v>v</v>
      </c>
      <c r="D61" s="23" t="str">
        <f t="shared" si="1"/>
        <v>v 2001&lt;</v>
      </c>
      <c r="E61" s="53" t="str">
        <f t="shared" si="2"/>
        <v>PILIBAVIČIUS, Kasparas</v>
      </c>
      <c r="F61" s="47">
        <f t="shared" si="3"/>
        <v>37438</v>
      </c>
      <c r="G61" s="53" t="str">
        <f t="shared" si="4"/>
        <v>Klaipėda </v>
      </c>
      <c r="H61" s="23" t="str">
        <f t="shared" si="5"/>
        <v>1 km</v>
      </c>
      <c r="I61" s="23" t="str">
        <f t="shared" si="6"/>
        <v>2001&lt;</v>
      </c>
      <c r="J61" s="23" t="str">
        <f t="shared" si="7"/>
        <v>2001&lt;</v>
      </c>
      <c r="K61" s="50">
        <f t="shared" si="8"/>
        <v>12</v>
      </c>
      <c r="L61" s="50">
        <f t="shared" si="9"/>
        <v>12</v>
      </c>
      <c r="M61" s="50">
        <f t="shared" si="10"/>
        <v>2002</v>
      </c>
      <c r="N61" s="23" t="str">
        <f t="shared" si="11"/>
        <v>v 12</v>
      </c>
      <c r="O61" s="23" t="str">
        <f t="shared" si="12"/>
        <v>v 12</v>
      </c>
    </row>
    <row r="62" spans="1:15" ht="15" customHeight="1">
      <c r="A62" s="38">
        <v>61</v>
      </c>
      <c r="B62" s="23">
        <v>61</v>
      </c>
      <c r="C62" s="23" t="str">
        <f t="shared" si="0"/>
        <v>m</v>
      </c>
      <c r="D62" s="23" t="str">
        <f t="shared" si="1"/>
        <v>m 1999-2000</v>
      </c>
      <c r="E62" s="53" t="str">
        <f t="shared" si="2"/>
        <v>VAIČAITĖ, Inga</v>
      </c>
      <c r="F62" s="47">
        <f t="shared" si="3"/>
        <v>36176</v>
      </c>
      <c r="G62" s="53" t="str">
        <f t="shared" si="4"/>
        <v>Šiaulių raj. LUKAS</v>
      </c>
      <c r="H62" s="23" t="str">
        <f t="shared" si="5"/>
        <v>3.8 km</v>
      </c>
      <c r="I62" s="23" t="str">
        <f t="shared" si="6"/>
        <v>1999-2000</v>
      </c>
      <c r="J62" s="23" t="str">
        <f t="shared" si="7"/>
        <v>1999-2000</v>
      </c>
      <c r="K62" s="50">
        <f t="shared" si="8"/>
        <v>15</v>
      </c>
      <c r="L62" s="50">
        <f t="shared" si="9"/>
        <v>15</v>
      </c>
      <c r="M62" s="50">
        <f t="shared" si="10"/>
        <v>1999</v>
      </c>
      <c r="N62" s="23" t="str">
        <f t="shared" si="11"/>
        <v>m 15</v>
      </c>
      <c r="O62" s="23" t="str">
        <f t="shared" si="12"/>
        <v>m 15</v>
      </c>
    </row>
    <row r="63" spans="1:15" ht="15" customHeight="1">
      <c r="A63" s="38">
        <v>62</v>
      </c>
      <c r="B63" s="23">
        <v>62</v>
      </c>
      <c r="C63" s="23" t="str">
        <f t="shared" si="0"/>
        <v>v</v>
      </c>
      <c r="D63" s="23" t="str">
        <f t="shared" si="1"/>
        <v>v 1974&gt;</v>
      </c>
      <c r="E63" s="53" t="str">
        <f t="shared" si="2"/>
        <v>BUNYS, Gintautas</v>
      </c>
      <c r="F63" s="47">
        <f t="shared" si="3"/>
        <v>27058</v>
      </c>
      <c r="G63" s="53" t="str">
        <f t="shared" si="4"/>
        <v>Kretinga </v>
      </c>
      <c r="H63" s="23" t="str">
        <f t="shared" si="5"/>
        <v>21.1 km</v>
      </c>
      <c r="I63" s="23" t="str">
        <f t="shared" si="6"/>
        <v>1974&gt;</v>
      </c>
      <c r="J63" s="23" t="str">
        <f t="shared" si="7"/>
        <v>1974&gt;</v>
      </c>
      <c r="K63" s="50">
        <f t="shared" si="8"/>
        <v>40</v>
      </c>
      <c r="L63" s="50">
        <f t="shared" si="9"/>
        <v>40</v>
      </c>
      <c r="M63" s="50">
        <f t="shared" si="10"/>
        <v>1974</v>
      </c>
      <c r="N63" s="23" t="str">
        <f t="shared" si="11"/>
        <v>v 40</v>
      </c>
      <c r="O63" s="23" t="str">
        <f t="shared" si="12"/>
        <v>v 40</v>
      </c>
    </row>
    <row r="64" spans="1:15" ht="15" customHeight="1">
      <c r="A64" s="38">
        <v>63</v>
      </c>
      <c r="B64" s="23">
        <v>63</v>
      </c>
      <c r="C64" s="23" t="str">
        <f t="shared" si="0"/>
        <v>v</v>
      </c>
      <c r="D64" s="23" t="str">
        <f t="shared" si="1"/>
        <v>v 1975-84</v>
      </c>
      <c r="E64" s="53" t="str">
        <f t="shared" si="2"/>
        <v>STULGINSKIS, Gintaras</v>
      </c>
      <c r="F64" s="47">
        <f t="shared" si="3"/>
        <v>28860</v>
      </c>
      <c r="G64" s="53" t="str">
        <f t="shared" si="4"/>
        <v>Klaipėda </v>
      </c>
      <c r="H64" s="23" t="str">
        <f t="shared" si="5"/>
        <v>21.1 km</v>
      </c>
      <c r="I64" s="23" t="str">
        <f t="shared" si="6"/>
        <v>1975-84</v>
      </c>
      <c r="J64" s="23" t="str">
        <f t="shared" si="7"/>
        <v>1975-84</v>
      </c>
      <c r="K64" s="50">
        <f t="shared" si="8"/>
        <v>35</v>
      </c>
      <c r="L64" s="50">
        <f t="shared" si="9"/>
        <v>35</v>
      </c>
      <c r="M64" s="50">
        <f t="shared" si="10"/>
        <v>1979</v>
      </c>
      <c r="N64" s="23" t="str">
        <f t="shared" si="11"/>
        <v>v 35</v>
      </c>
      <c r="O64" s="23" t="str">
        <f t="shared" si="12"/>
        <v>v 35</v>
      </c>
    </row>
    <row r="65" spans="1:15" ht="15" customHeight="1">
      <c r="A65" s="38">
        <v>64</v>
      </c>
      <c r="B65" s="23">
        <v>64</v>
      </c>
      <c r="C65" s="23" t="e">
        <f t="shared" si="0"/>
        <v>#N/A</v>
      </c>
      <c r="D65" s="23" t="e">
        <f t="shared" si="1"/>
        <v>#N/A</v>
      </c>
      <c r="E65" s="53" t="e">
        <f t="shared" si="2"/>
        <v>#N/A</v>
      </c>
      <c r="F65" s="47" t="e">
        <f t="shared" si="3"/>
        <v>#N/A</v>
      </c>
      <c r="G65" s="53" t="e">
        <f t="shared" si="4"/>
        <v>#N/A</v>
      </c>
      <c r="H65" s="23" t="e">
        <f t="shared" si="5"/>
        <v>#N/A</v>
      </c>
      <c r="I65" s="23" t="e">
        <f t="shared" si="6"/>
        <v>#N/A</v>
      </c>
      <c r="J65" s="23" t="e">
        <f t="shared" si="7"/>
        <v>#N/A</v>
      </c>
      <c r="K65" s="50" t="e">
        <f t="shared" si="8"/>
        <v>#N/A</v>
      </c>
      <c r="L65" s="50" t="e">
        <f t="shared" si="9"/>
        <v>#N/A</v>
      </c>
      <c r="M65" s="50" t="e">
        <f t="shared" si="10"/>
        <v>#N/A</v>
      </c>
      <c r="N65" s="23" t="e">
        <f t="shared" si="11"/>
        <v>#N/A</v>
      </c>
      <c r="O65" s="23" t="e">
        <f t="shared" si="12"/>
        <v>#N/A</v>
      </c>
    </row>
    <row r="66" spans="1:15" ht="15" customHeight="1">
      <c r="A66" s="38">
        <v>65</v>
      </c>
      <c r="B66" s="23">
        <v>65</v>
      </c>
      <c r="C66" s="23" t="str">
        <f aca="true" t="shared" si="13" ref="C66:C129">IF(ISBLANK(B66)," ",VLOOKUP(B66,reg,2,FALSE))</f>
        <v>m</v>
      </c>
      <c r="D66" s="23" t="str">
        <f aca="true" t="shared" si="14" ref="D66:D129">IF((C66="M"),CONCATENATE(C66," ",I66),IF((C66="V"),CONCATENATE(C66," ",J66)))</f>
        <v>m 1975-84</v>
      </c>
      <c r="E66" s="53" t="str">
        <f aca="true" t="shared" si="15" ref="E66:E129">IF(ISBLANK(B66)," ",VLOOKUP(B66,reg,3,FALSE))</f>
        <v>GRUZDIENĖ, Linara</v>
      </c>
      <c r="F66" s="47">
        <f aca="true" t="shared" si="16" ref="F66:F129">IF(ISBLANK(B66)," ",VLOOKUP(B66,reg,4,FALSE))</f>
        <v>27626</v>
      </c>
      <c r="G66" s="53" t="str">
        <f aca="true" t="shared" si="17" ref="G66:G129">IF(ISBLANK(B66)," ",VLOOKUP(B66,reg,5,FALSE))</f>
        <v>Gargždai RITMAS</v>
      </c>
      <c r="H66" s="23" t="str">
        <f aca="true" t="shared" si="18" ref="H66:H129">IF((C66="M"),VLOOKUP(K66,mag_gr,3),IF((C66="V"),VLOOKUP(K66,vag_gr,3)))</f>
        <v>3.8 km</v>
      </c>
      <c r="I66" s="23" t="str">
        <f aca="true" t="shared" si="19" ref="I66:I129">IF(ISBLANK(F66),"",VLOOKUP(M66,mag,3,FALSE))</f>
        <v>1975-84</v>
      </c>
      <c r="J66" s="23" t="str">
        <f aca="true" t="shared" si="20" ref="J66:J129">IF(ISBLANK(F66),"",VLOOKUP(M66,vag,3,FALSE))</f>
        <v>1975-84</v>
      </c>
      <c r="K66" s="50">
        <f aca="true" t="shared" si="21" ref="K66:K129">IF(ISBLANK(F66),"",VLOOKUP(M66,mag,2,FALSE))</f>
        <v>39</v>
      </c>
      <c r="L66" s="50">
        <f aca="true" t="shared" si="22" ref="L66:L129">IF(ISBLANK(F66),"",VLOOKUP(M66,vag,2,FALSE))</f>
        <v>39</v>
      </c>
      <c r="M66" s="50">
        <f aca="true" t="shared" si="23" ref="M66:M129">IF(ISBLANK(B66)," ",YEAR(F66))</f>
        <v>1975</v>
      </c>
      <c r="N66" s="23" t="str">
        <f aca="true" t="shared" si="24" ref="N66:N129">IF(ISBLANK(B66)," ",CONCATENATE(C66," ",K66))</f>
        <v>m 39</v>
      </c>
      <c r="O66" s="23" t="str">
        <f aca="true" t="shared" si="25" ref="O66:O129">CONCATENATE(C66," ",L66)</f>
        <v>m 39</v>
      </c>
    </row>
    <row r="67" spans="1:15" ht="15" customHeight="1">
      <c r="A67" s="38">
        <v>66</v>
      </c>
      <c r="B67" s="23">
        <v>66</v>
      </c>
      <c r="C67" s="23" t="str">
        <f t="shared" si="13"/>
        <v>m</v>
      </c>
      <c r="D67" s="23" t="str">
        <f t="shared" si="14"/>
        <v>m 1999-2000</v>
      </c>
      <c r="E67" s="53" t="str">
        <f t="shared" si="15"/>
        <v>PETRUTYTĖ, Justina</v>
      </c>
      <c r="F67" s="47">
        <f t="shared" si="16"/>
        <v>36861</v>
      </c>
      <c r="G67" s="53" t="str">
        <f t="shared" si="17"/>
        <v>Klaipėda MARATONAS</v>
      </c>
      <c r="H67" s="23" t="str">
        <f t="shared" si="18"/>
        <v>3.8 km</v>
      </c>
      <c r="I67" s="23" t="str">
        <f t="shared" si="19"/>
        <v>1999-2000</v>
      </c>
      <c r="J67" s="23" t="str">
        <f t="shared" si="20"/>
        <v>1999-2000</v>
      </c>
      <c r="K67" s="50">
        <f t="shared" si="21"/>
        <v>14</v>
      </c>
      <c r="L67" s="50">
        <f t="shared" si="22"/>
        <v>14</v>
      </c>
      <c r="M67" s="50">
        <f t="shared" si="23"/>
        <v>2000</v>
      </c>
      <c r="N67" s="23" t="str">
        <f t="shared" si="24"/>
        <v>m 14</v>
      </c>
      <c r="O67" s="23" t="str">
        <f t="shared" si="25"/>
        <v>m 14</v>
      </c>
    </row>
    <row r="68" spans="1:15" ht="13.5" customHeight="1">
      <c r="A68" s="38">
        <v>67</v>
      </c>
      <c r="B68" s="23">
        <v>67</v>
      </c>
      <c r="C68" s="23" t="str">
        <f t="shared" si="13"/>
        <v>v</v>
      </c>
      <c r="D68" s="23" t="str">
        <f t="shared" si="14"/>
        <v>v 1995-96</v>
      </c>
      <c r="E68" s="53" t="str">
        <f t="shared" si="15"/>
        <v>PASERPSKIS, Dovydas</v>
      </c>
      <c r="F68" s="47">
        <f t="shared" si="16"/>
        <v>34738</v>
      </c>
      <c r="G68" s="53" t="str">
        <f t="shared" si="17"/>
        <v>Klaipėda MARATONAS</v>
      </c>
      <c r="H68" s="23" t="str">
        <f t="shared" si="18"/>
        <v>3 km</v>
      </c>
      <c r="I68" s="23" t="str">
        <f t="shared" si="19"/>
        <v>1995-96</v>
      </c>
      <c r="J68" s="23" t="str">
        <f t="shared" si="20"/>
        <v>1995-96</v>
      </c>
      <c r="K68" s="50">
        <f t="shared" si="21"/>
        <v>19</v>
      </c>
      <c r="L68" s="50">
        <f t="shared" si="22"/>
        <v>19</v>
      </c>
      <c r="M68" s="50">
        <f t="shared" si="23"/>
        <v>1995</v>
      </c>
      <c r="N68" s="23" t="str">
        <f t="shared" si="24"/>
        <v>v 19</v>
      </c>
      <c r="O68" s="23" t="str">
        <f t="shared" si="25"/>
        <v>v 19</v>
      </c>
    </row>
    <row r="69" spans="1:15" ht="15" customHeight="1">
      <c r="A69" s="38">
        <v>68</v>
      </c>
      <c r="B69" s="23">
        <v>68</v>
      </c>
      <c r="C69" s="23" t="str">
        <f t="shared" si="13"/>
        <v>m</v>
      </c>
      <c r="D69" s="23" t="str">
        <f t="shared" si="14"/>
        <v>m 1999-2000</v>
      </c>
      <c r="E69" s="53" t="str">
        <f t="shared" si="15"/>
        <v>ŽYMANTAITĖ, Evelina</v>
      </c>
      <c r="F69" s="47">
        <f t="shared" si="16"/>
        <v>36517</v>
      </c>
      <c r="G69" s="53" t="str">
        <f t="shared" si="17"/>
        <v>Palanga </v>
      </c>
      <c r="H69" s="23" t="str">
        <f t="shared" si="18"/>
        <v>3.8 km</v>
      </c>
      <c r="I69" s="23" t="str">
        <f t="shared" si="19"/>
        <v>1999-2000</v>
      </c>
      <c r="J69" s="23" t="str">
        <f t="shared" si="20"/>
        <v>1999-2000</v>
      </c>
      <c r="K69" s="50">
        <f t="shared" si="21"/>
        <v>15</v>
      </c>
      <c r="L69" s="50">
        <f t="shared" si="22"/>
        <v>15</v>
      </c>
      <c r="M69" s="50">
        <f t="shared" si="23"/>
        <v>1999</v>
      </c>
      <c r="N69" s="23" t="str">
        <f t="shared" si="24"/>
        <v>m 15</v>
      </c>
      <c r="O69" s="23" t="str">
        <f t="shared" si="25"/>
        <v>m 15</v>
      </c>
    </row>
    <row r="70" spans="1:15" ht="12.75">
      <c r="A70" s="38">
        <v>69</v>
      </c>
      <c r="B70" s="23">
        <v>69</v>
      </c>
      <c r="C70" s="23" t="e">
        <f t="shared" si="13"/>
        <v>#N/A</v>
      </c>
      <c r="D70" s="23" t="e">
        <f t="shared" si="14"/>
        <v>#N/A</v>
      </c>
      <c r="E70" s="53" t="e">
        <f t="shared" si="15"/>
        <v>#N/A</v>
      </c>
      <c r="F70" s="47" t="e">
        <f t="shared" si="16"/>
        <v>#N/A</v>
      </c>
      <c r="G70" s="53" t="e">
        <f t="shared" si="17"/>
        <v>#N/A</v>
      </c>
      <c r="H70" s="23" t="e">
        <f t="shared" si="18"/>
        <v>#N/A</v>
      </c>
      <c r="I70" s="23" t="e">
        <f t="shared" si="19"/>
        <v>#N/A</v>
      </c>
      <c r="J70" s="23" t="e">
        <f t="shared" si="20"/>
        <v>#N/A</v>
      </c>
      <c r="K70" s="50" t="e">
        <f t="shared" si="21"/>
        <v>#N/A</v>
      </c>
      <c r="L70" s="50" t="e">
        <f t="shared" si="22"/>
        <v>#N/A</v>
      </c>
      <c r="M70" s="50" t="e">
        <f t="shared" si="23"/>
        <v>#N/A</v>
      </c>
      <c r="N70" s="23" t="e">
        <f t="shared" si="24"/>
        <v>#N/A</v>
      </c>
      <c r="O70" s="23" t="e">
        <f t="shared" si="25"/>
        <v>#N/A</v>
      </c>
    </row>
    <row r="71" spans="1:15" ht="15" customHeight="1">
      <c r="A71" s="38">
        <v>70</v>
      </c>
      <c r="B71" s="23">
        <v>70</v>
      </c>
      <c r="C71" s="23" t="str">
        <f t="shared" si="13"/>
        <v>v</v>
      </c>
      <c r="D71" s="23" t="str">
        <f t="shared" si="14"/>
        <v>v 1974&gt;</v>
      </c>
      <c r="E71" s="53" t="str">
        <f t="shared" si="15"/>
        <v>VENCLOVA, Bronius</v>
      </c>
      <c r="F71" s="47">
        <f t="shared" si="16"/>
        <v>20390</v>
      </c>
      <c r="G71" s="53" t="str">
        <f t="shared" si="17"/>
        <v>Švėkšna TAURAGĖS BMK</v>
      </c>
      <c r="H71" s="23" t="str">
        <f t="shared" si="18"/>
        <v>21.1 km</v>
      </c>
      <c r="I71" s="23" t="str">
        <f t="shared" si="19"/>
        <v>1974&gt;</v>
      </c>
      <c r="J71" s="23" t="str">
        <f t="shared" si="20"/>
        <v>1974&gt;</v>
      </c>
      <c r="K71" s="50">
        <f t="shared" si="21"/>
        <v>59</v>
      </c>
      <c r="L71" s="50">
        <f t="shared" si="22"/>
        <v>59</v>
      </c>
      <c r="M71" s="50">
        <f t="shared" si="23"/>
        <v>1955</v>
      </c>
      <c r="N71" s="23" t="str">
        <f t="shared" si="24"/>
        <v>v 59</v>
      </c>
      <c r="O71" s="23" t="str">
        <f t="shared" si="25"/>
        <v>v 59</v>
      </c>
    </row>
    <row r="72" spans="1:15" ht="15" customHeight="1">
      <c r="A72" s="38">
        <v>71</v>
      </c>
      <c r="B72" s="23">
        <v>71</v>
      </c>
      <c r="C72" s="23" t="str">
        <f t="shared" si="13"/>
        <v>v</v>
      </c>
      <c r="D72" s="23" t="str">
        <f t="shared" si="14"/>
        <v>v 2001&lt;</v>
      </c>
      <c r="E72" s="53" t="str">
        <f t="shared" si="15"/>
        <v>ŠINKŪNAS, Nojus</v>
      </c>
      <c r="F72" s="47">
        <f t="shared" si="16"/>
        <v>37098</v>
      </c>
      <c r="G72" s="53" t="str">
        <f t="shared" si="17"/>
        <v>Palanga </v>
      </c>
      <c r="H72" s="23" t="str">
        <f t="shared" si="18"/>
        <v>1 km</v>
      </c>
      <c r="I72" s="23" t="str">
        <f t="shared" si="19"/>
        <v>2001&lt;</v>
      </c>
      <c r="J72" s="23" t="str">
        <f t="shared" si="20"/>
        <v>2001&lt;</v>
      </c>
      <c r="K72" s="50">
        <f t="shared" si="21"/>
        <v>13</v>
      </c>
      <c r="L72" s="50">
        <f t="shared" si="22"/>
        <v>13</v>
      </c>
      <c r="M72" s="50">
        <f t="shared" si="23"/>
        <v>2001</v>
      </c>
      <c r="N72" s="23" t="str">
        <f t="shared" si="24"/>
        <v>v 13</v>
      </c>
      <c r="O72" s="23" t="str">
        <f t="shared" si="25"/>
        <v>v 13</v>
      </c>
    </row>
    <row r="73" spans="1:15" ht="15" customHeight="1">
      <c r="A73" s="38">
        <v>72</v>
      </c>
      <c r="B73" s="23">
        <v>72</v>
      </c>
      <c r="C73" s="23" t="str">
        <f t="shared" si="13"/>
        <v>v</v>
      </c>
      <c r="D73" s="23" t="str">
        <f t="shared" si="14"/>
        <v>v 1985-94</v>
      </c>
      <c r="E73" s="53" t="str">
        <f t="shared" si="15"/>
        <v>VAITILAVIČIUS, Sigitas</v>
      </c>
      <c r="F73" s="47">
        <f t="shared" si="16"/>
        <v>31146</v>
      </c>
      <c r="G73" s="53" t="str">
        <f t="shared" si="17"/>
        <v>Klaipėda </v>
      </c>
      <c r="H73" s="23" t="str">
        <f t="shared" si="18"/>
        <v>21.1 km</v>
      </c>
      <c r="I73" s="23" t="str">
        <f t="shared" si="19"/>
        <v>1985-94</v>
      </c>
      <c r="J73" s="23" t="str">
        <f t="shared" si="20"/>
        <v>1985-94</v>
      </c>
      <c r="K73" s="50">
        <f t="shared" si="21"/>
        <v>29</v>
      </c>
      <c r="L73" s="50">
        <f t="shared" si="22"/>
        <v>29</v>
      </c>
      <c r="M73" s="50">
        <f t="shared" si="23"/>
        <v>1985</v>
      </c>
      <c r="N73" s="23" t="str">
        <f t="shared" si="24"/>
        <v>v 29</v>
      </c>
      <c r="O73" s="23" t="str">
        <f t="shared" si="25"/>
        <v>v 29</v>
      </c>
    </row>
    <row r="74" spans="1:15" ht="12.75">
      <c r="A74" s="38">
        <v>73</v>
      </c>
      <c r="B74" s="23">
        <v>73</v>
      </c>
      <c r="C74" s="23" t="str">
        <f t="shared" si="13"/>
        <v>v</v>
      </c>
      <c r="D74" s="23" t="str">
        <f t="shared" si="14"/>
        <v>v 1985-94</v>
      </c>
      <c r="E74" s="53" t="str">
        <f t="shared" si="15"/>
        <v>PAZDRAZDIS, Mindaugas</v>
      </c>
      <c r="F74" s="47">
        <f t="shared" si="16"/>
        <v>33098</v>
      </c>
      <c r="G74" s="53" t="str">
        <f t="shared" si="17"/>
        <v>Kretinga </v>
      </c>
      <c r="H74" s="23" t="str">
        <f t="shared" si="18"/>
        <v>21.1 km</v>
      </c>
      <c r="I74" s="23" t="str">
        <f t="shared" si="19"/>
        <v>1985-94</v>
      </c>
      <c r="J74" s="23" t="str">
        <f t="shared" si="20"/>
        <v>1985-94</v>
      </c>
      <c r="K74" s="50">
        <f t="shared" si="21"/>
        <v>24</v>
      </c>
      <c r="L74" s="50">
        <f t="shared" si="22"/>
        <v>24</v>
      </c>
      <c r="M74" s="50">
        <f t="shared" si="23"/>
        <v>1990</v>
      </c>
      <c r="N74" s="23" t="str">
        <f t="shared" si="24"/>
        <v>v 24</v>
      </c>
      <c r="O74" s="23" t="str">
        <f t="shared" si="25"/>
        <v>v 24</v>
      </c>
    </row>
    <row r="75" spans="1:15" ht="15" customHeight="1">
      <c r="A75" s="38">
        <v>74</v>
      </c>
      <c r="B75" s="23">
        <v>74</v>
      </c>
      <c r="C75" s="23" t="e">
        <f t="shared" si="13"/>
        <v>#N/A</v>
      </c>
      <c r="D75" s="23" t="e">
        <f t="shared" si="14"/>
        <v>#N/A</v>
      </c>
      <c r="E75" s="53" t="e">
        <f t="shared" si="15"/>
        <v>#N/A</v>
      </c>
      <c r="F75" s="47" t="e">
        <f t="shared" si="16"/>
        <v>#N/A</v>
      </c>
      <c r="G75" s="53" t="e">
        <f t="shared" si="17"/>
        <v>#N/A</v>
      </c>
      <c r="H75" s="23" t="e">
        <f t="shared" si="18"/>
        <v>#N/A</v>
      </c>
      <c r="I75" s="23" t="e">
        <f t="shared" si="19"/>
        <v>#N/A</v>
      </c>
      <c r="J75" s="23" t="e">
        <f t="shared" si="20"/>
        <v>#N/A</v>
      </c>
      <c r="K75" s="50" t="e">
        <f t="shared" si="21"/>
        <v>#N/A</v>
      </c>
      <c r="L75" s="50" t="e">
        <f t="shared" si="22"/>
        <v>#N/A</v>
      </c>
      <c r="M75" s="50" t="e">
        <f t="shared" si="23"/>
        <v>#N/A</v>
      </c>
      <c r="N75" s="23" t="e">
        <f t="shared" si="24"/>
        <v>#N/A</v>
      </c>
      <c r="O75" s="23" t="e">
        <f t="shared" si="25"/>
        <v>#N/A</v>
      </c>
    </row>
    <row r="76" spans="1:15" ht="15" customHeight="1">
      <c r="A76" s="38">
        <v>75</v>
      </c>
      <c r="B76" s="23">
        <v>75</v>
      </c>
      <c r="C76" s="23" t="str">
        <f t="shared" si="13"/>
        <v>v</v>
      </c>
      <c r="D76" s="23" t="str">
        <f t="shared" si="14"/>
        <v>v 2001&lt;</v>
      </c>
      <c r="E76" s="53" t="str">
        <f t="shared" si="15"/>
        <v>KUPRYS, Dovydas</v>
      </c>
      <c r="F76" s="47">
        <f t="shared" si="16"/>
        <v>37140</v>
      </c>
      <c r="G76" s="53" t="str">
        <f t="shared" si="17"/>
        <v>Gargždai SPORTO MOKYKLA</v>
      </c>
      <c r="H76" s="23" t="str">
        <f t="shared" si="18"/>
        <v>1 km</v>
      </c>
      <c r="I76" s="23" t="str">
        <f t="shared" si="19"/>
        <v>2001&lt;</v>
      </c>
      <c r="J76" s="23" t="str">
        <f t="shared" si="20"/>
        <v>2001&lt;</v>
      </c>
      <c r="K76" s="50">
        <f t="shared" si="21"/>
        <v>13</v>
      </c>
      <c r="L76" s="50">
        <f t="shared" si="22"/>
        <v>13</v>
      </c>
      <c r="M76" s="50">
        <f t="shared" si="23"/>
        <v>2001</v>
      </c>
      <c r="N76" s="23" t="str">
        <f t="shared" si="24"/>
        <v>v 13</v>
      </c>
      <c r="O76" s="23" t="str">
        <f t="shared" si="25"/>
        <v>v 13</v>
      </c>
    </row>
    <row r="77" spans="1:15" ht="12.75">
      <c r="A77" s="38">
        <v>76</v>
      </c>
      <c r="B77" s="23">
        <v>76</v>
      </c>
      <c r="C77" s="23" t="e">
        <f t="shared" si="13"/>
        <v>#N/A</v>
      </c>
      <c r="D77" s="23" t="e">
        <f t="shared" si="14"/>
        <v>#N/A</v>
      </c>
      <c r="E77" s="53" t="e">
        <f t="shared" si="15"/>
        <v>#N/A</v>
      </c>
      <c r="F77" s="47" t="e">
        <f t="shared" si="16"/>
        <v>#N/A</v>
      </c>
      <c r="G77" s="53" t="e">
        <f t="shared" si="17"/>
        <v>#N/A</v>
      </c>
      <c r="H77" s="23" t="e">
        <f t="shared" si="18"/>
        <v>#N/A</v>
      </c>
      <c r="I77" s="23" t="e">
        <f t="shared" si="19"/>
        <v>#N/A</v>
      </c>
      <c r="J77" s="23" t="e">
        <f t="shared" si="20"/>
        <v>#N/A</v>
      </c>
      <c r="K77" s="50" t="e">
        <f t="shared" si="21"/>
        <v>#N/A</v>
      </c>
      <c r="L77" s="50" t="e">
        <f t="shared" si="22"/>
        <v>#N/A</v>
      </c>
      <c r="M77" s="50" t="e">
        <f t="shared" si="23"/>
        <v>#N/A</v>
      </c>
      <c r="N77" s="23" t="e">
        <f t="shared" si="24"/>
        <v>#N/A</v>
      </c>
      <c r="O77" s="23" t="e">
        <f t="shared" si="25"/>
        <v>#N/A</v>
      </c>
    </row>
    <row r="78" spans="1:15" ht="15" customHeight="1">
      <c r="A78" s="38">
        <v>77</v>
      </c>
      <c r="B78" s="23">
        <v>77</v>
      </c>
      <c r="C78" s="23" t="str">
        <f t="shared" si="13"/>
        <v>v</v>
      </c>
      <c r="D78" s="23" t="str">
        <f t="shared" si="14"/>
        <v>v 1975-84</v>
      </c>
      <c r="E78" s="53" t="str">
        <f t="shared" si="15"/>
        <v>BARASA, Alius</v>
      </c>
      <c r="F78" s="47">
        <f t="shared" si="16"/>
        <v>30682</v>
      </c>
      <c r="G78" s="53" t="str">
        <f t="shared" si="17"/>
        <v>Klaipėda </v>
      </c>
      <c r="H78" s="23" t="str">
        <f t="shared" si="18"/>
        <v>21.1 km</v>
      </c>
      <c r="I78" s="23" t="str">
        <f t="shared" si="19"/>
        <v>1975-84</v>
      </c>
      <c r="J78" s="23" t="str">
        <f t="shared" si="20"/>
        <v>1975-84</v>
      </c>
      <c r="K78" s="50">
        <f t="shared" si="21"/>
        <v>30</v>
      </c>
      <c r="L78" s="50">
        <f t="shared" si="22"/>
        <v>30</v>
      </c>
      <c r="M78" s="50">
        <f t="shared" si="23"/>
        <v>1984</v>
      </c>
      <c r="N78" s="23" t="str">
        <f t="shared" si="24"/>
        <v>v 30</v>
      </c>
      <c r="O78" s="23" t="str">
        <f t="shared" si="25"/>
        <v>v 30</v>
      </c>
    </row>
    <row r="79" spans="1:15" ht="12.75">
      <c r="A79" s="38">
        <v>78</v>
      </c>
      <c r="B79" s="23">
        <v>78</v>
      </c>
      <c r="C79" s="23" t="e">
        <f t="shared" si="13"/>
        <v>#N/A</v>
      </c>
      <c r="D79" s="23" t="e">
        <f t="shared" si="14"/>
        <v>#N/A</v>
      </c>
      <c r="E79" s="53" t="e">
        <f t="shared" si="15"/>
        <v>#N/A</v>
      </c>
      <c r="F79" s="47" t="e">
        <f t="shared" si="16"/>
        <v>#N/A</v>
      </c>
      <c r="G79" s="53" t="e">
        <f t="shared" si="17"/>
        <v>#N/A</v>
      </c>
      <c r="H79" s="23" t="e">
        <f t="shared" si="18"/>
        <v>#N/A</v>
      </c>
      <c r="I79" s="23" t="e">
        <f t="shared" si="19"/>
        <v>#N/A</v>
      </c>
      <c r="J79" s="23" t="e">
        <f t="shared" si="20"/>
        <v>#N/A</v>
      </c>
      <c r="K79" s="50" t="e">
        <f t="shared" si="21"/>
        <v>#N/A</v>
      </c>
      <c r="L79" s="50" t="e">
        <f t="shared" si="22"/>
        <v>#N/A</v>
      </c>
      <c r="M79" s="50" t="e">
        <f t="shared" si="23"/>
        <v>#N/A</v>
      </c>
      <c r="N79" s="23" t="e">
        <f t="shared" si="24"/>
        <v>#N/A</v>
      </c>
      <c r="O79" s="23" t="e">
        <f t="shared" si="25"/>
        <v>#N/A</v>
      </c>
    </row>
    <row r="80" spans="1:15" ht="12.75">
      <c r="A80" s="38">
        <v>79</v>
      </c>
      <c r="B80" s="23">
        <v>79</v>
      </c>
      <c r="C80" s="23" t="str">
        <f t="shared" si="13"/>
        <v>m</v>
      </c>
      <c r="D80" s="23" t="str">
        <f t="shared" si="14"/>
        <v>m 1974&gt;</v>
      </c>
      <c r="E80" s="53" t="str">
        <f t="shared" si="15"/>
        <v>URNIKYTĖ, Solveiga</v>
      </c>
      <c r="F80" s="47">
        <f t="shared" si="16"/>
        <v>27104</v>
      </c>
      <c r="G80" s="53" t="str">
        <f t="shared" si="17"/>
        <v>Gargždai RITMAS</v>
      </c>
      <c r="H80" s="23" t="str">
        <f t="shared" si="18"/>
        <v>3.8 km</v>
      </c>
      <c r="I80" s="23" t="str">
        <f t="shared" si="19"/>
        <v>1974&gt;</v>
      </c>
      <c r="J80" s="23" t="str">
        <f t="shared" si="20"/>
        <v>1974&gt;</v>
      </c>
      <c r="K80" s="50">
        <f t="shared" si="21"/>
        <v>40</v>
      </c>
      <c r="L80" s="50">
        <f t="shared" si="22"/>
        <v>40</v>
      </c>
      <c r="M80" s="50">
        <f t="shared" si="23"/>
        <v>1974</v>
      </c>
      <c r="N80" s="23" t="str">
        <f t="shared" si="24"/>
        <v>m 40</v>
      </c>
      <c r="O80" s="23" t="str">
        <f t="shared" si="25"/>
        <v>m 40</v>
      </c>
    </row>
    <row r="81" spans="1:15" ht="12.75">
      <c r="A81" s="38">
        <v>80</v>
      </c>
      <c r="B81" s="23">
        <v>80</v>
      </c>
      <c r="C81" s="23" t="e">
        <f t="shared" si="13"/>
        <v>#N/A</v>
      </c>
      <c r="D81" s="23" t="e">
        <f t="shared" si="14"/>
        <v>#N/A</v>
      </c>
      <c r="E81" s="53" t="e">
        <f t="shared" si="15"/>
        <v>#N/A</v>
      </c>
      <c r="F81" s="47" t="e">
        <f t="shared" si="16"/>
        <v>#N/A</v>
      </c>
      <c r="G81" s="53" t="e">
        <f t="shared" si="17"/>
        <v>#N/A</v>
      </c>
      <c r="H81" s="23" t="e">
        <f t="shared" si="18"/>
        <v>#N/A</v>
      </c>
      <c r="I81" s="23" t="e">
        <f t="shared" si="19"/>
        <v>#N/A</v>
      </c>
      <c r="J81" s="23" t="e">
        <f t="shared" si="20"/>
        <v>#N/A</v>
      </c>
      <c r="K81" s="50" t="e">
        <f t="shared" si="21"/>
        <v>#N/A</v>
      </c>
      <c r="L81" s="50" t="e">
        <f t="shared" si="22"/>
        <v>#N/A</v>
      </c>
      <c r="M81" s="50" t="e">
        <f t="shared" si="23"/>
        <v>#N/A</v>
      </c>
      <c r="N81" s="23" t="e">
        <f t="shared" si="24"/>
        <v>#N/A</v>
      </c>
      <c r="O81" s="23" t="e">
        <f t="shared" si="25"/>
        <v>#N/A</v>
      </c>
    </row>
    <row r="82" spans="1:15" ht="15" customHeight="1">
      <c r="A82" s="38">
        <v>81</v>
      </c>
      <c r="B82" s="23">
        <v>81</v>
      </c>
      <c r="C82" s="23" t="str">
        <f t="shared" si="13"/>
        <v>v</v>
      </c>
      <c r="D82" s="23" t="str">
        <f t="shared" si="14"/>
        <v>v 2001&lt;</v>
      </c>
      <c r="E82" s="53" t="str">
        <f t="shared" si="15"/>
        <v>VAITEKAITIS, Žygimantas</v>
      </c>
      <c r="F82" s="47">
        <f t="shared" si="16"/>
        <v>37794</v>
      </c>
      <c r="G82" s="53" t="str">
        <f t="shared" si="17"/>
        <v>Šiaulių raj. LUKAS</v>
      </c>
      <c r="H82" s="23" t="str">
        <f t="shared" si="18"/>
        <v>1 km</v>
      </c>
      <c r="I82" s="23" t="str">
        <f t="shared" si="19"/>
        <v>2001&lt;</v>
      </c>
      <c r="J82" s="23" t="str">
        <f t="shared" si="20"/>
        <v>2001&lt;</v>
      </c>
      <c r="K82" s="50">
        <f t="shared" si="21"/>
        <v>11</v>
      </c>
      <c r="L82" s="50">
        <f t="shared" si="22"/>
        <v>11</v>
      </c>
      <c r="M82" s="50">
        <f t="shared" si="23"/>
        <v>2003</v>
      </c>
      <c r="N82" s="23" t="str">
        <f t="shared" si="24"/>
        <v>v 11</v>
      </c>
      <c r="O82" s="23" t="str">
        <f t="shared" si="25"/>
        <v>v 11</v>
      </c>
    </row>
    <row r="83" spans="1:15" ht="12.75">
      <c r="A83" s="38">
        <v>82</v>
      </c>
      <c r="B83" s="23">
        <v>82</v>
      </c>
      <c r="C83" s="23" t="str">
        <f t="shared" si="13"/>
        <v>v</v>
      </c>
      <c r="D83" s="23" t="str">
        <f t="shared" si="14"/>
        <v>v 1995-96</v>
      </c>
      <c r="E83" s="53" t="str">
        <f t="shared" si="15"/>
        <v>ŽILYS, Alfonsas</v>
      </c>
      <c r="F83" s="47">
        <f t="shared" si="16"/>
        <v>35304</v>
      </c>
      <c r="G83" s="53" t="str">
        <f t="shared" si="17"/>
        <v>Palanga </v>
      </c>
      <c r="H83" s="23" t="str">
        <f t="shared" si="18"/>
        <v>3 km</v>
      </c>
      <c r="I83" s="23" t="str">
        <f t="shared" si="19"/>
        <v>1995-96</v>
      </c>
      <c r="J83" s="23" t="str">
        <f t="shared" si="20"/>
        <v>1995-96</v>
      </c>
      <c r="K83" s="50">
        <f t="shared" si="21"/>
        <v>18</v>
      </c>
      <c r="L83" s="50">
        <f t="shared" si="22"/>
        <v>18</v>
      </c>
      <c r="M83" s="50">
        <f t="shared" si="23"/>
        <v>1996</v>
      </c>
      <c r="N83" s="23" t="str">
        <f t="shared" si="24"/>
        <v>v 18</v>
      </c>
      <c r="O83" s="23" t="str">
        <f t="shared" si="25"/>
        <v>v 18</v>
      </c>
    </row>
    <row r="84" spans="1:15" ht="12.75">
      <c r="A84" s="38">
        <v>83</v>
      </c>
      <c r="B84" s="23">
        <v>83</v>
      </c>
      <c r="C84" s="23" t="e">
        <f t="shared" si="13"/>
        <v>#N/A</v>
      </c>
      <c r="D84" s="23" t="e">
        <f t="shared" si="14"/>
        <v>#N/A</v>
      </c>
      <c r="E84" s="53" t="e">
        <f t="shared" si="15"/>
        <v>#N/A</v>
      </c>
      <c r="F84" s="47" t="e">
        <f t="shared" si="16"/>
        <v>#N/A</v>
      </c>
      <c r="G84" s="53" t="e">
        <f t="shared" si="17"/>
        <v>#N/A</v>
      </c>
      <c r="H84" s="23" t="e">
        <f t="shared" si="18"/>
        <v>#N/A</v>
      </c>
      <c r="I84" s="23" t="e">
        <f t="shared" si="19"/>
        <v>#N/A</v>
      </c>
      <c r="J84" s="23" t="e">
        <f t="shared" si="20"/>
        <v>#N/A</v>
      </c>
      <c r="K84" s="50" t="e">
        <f t="shared" si="21"/>
        <v>#N/A</v>
      </c>
      <c r="L84" s="50" t="e">
        <f t="shared" si="22"/>
        <v>#N/A</v>
      </c>
      <c r="M84" s="50" t="e">
        <f t="shared" si="23"/>
        <v>#N/A</v>
      </c>
      <c r="N84" s="23" t="e">
        <f t="shared" si="24"/>
        <v>#N/A</v>
      </c>
      <c r="O84" s="23" t="e">
        <f t="shared" si="25"/>
        <v>#N/A</v>
      </c>
    </row>
    <row r="85" spans="1:15" ht="12.75">
      <c r="A85" s="38">
        <v>84</v>
      </c>
      <c r="B85" s="23">
        <v>84</v>
      </c>
      <c r="C85" s="23" t="e">
        <f t="shared" si="13"/>
        <v>#N/A</v>
      </c>
      <c r="D85" s="23" t="e">
        <f t="shared" si="14"/>
        <v>#N/A</v>
      </c>
      <c r="E85" s="53" t="e">
        <f t="shared" si="15"/>
        <v>#N/A</v>
      </c>
      <c r="F85" s="47" t="e">
        <f t="shared" si="16"/>
        <v>#N/A</v>
      </c>
      <c r="G85" s="53" t="e">
        <f t="shared" si="17"/>
        <v>#N/A</v>
      </c>
      <c r="H85" s="23" t="e">
        <f t="shared" si="18"/>
        <v>#N/A</v>
      </c>
      <c r="I85" s="23" t="e">
        <f t="shared" si="19"/>
        <v>#N/A</v>
      </c>
      <c r="J85" s="23" t="e">
        <f t="shared" si="20"/>
        <v>#N/A</v>
      </c>
      <c r="K85" s="50" t="e">
        <f t="shared" si="21"/>
        <v>#N/A</v>
      </c>
      <c r="L85" s="50" t="e">
        <f t="shared" si="22"/>
        <v>#N/A</v>
      </c>
      <c r="M85" s="50" t="e">
        <f t="shared" si="23"/>
        <v>#N/A</v>
      </c>
      <c r="N85" s="23" t="e">
        <f t="shared" si="24"/>
        <v>#N/A</v>
      </c>
      <c r="O85" s="23" t="e">
        <f t="shared" si="25"/>
        <v>#N/A</v>
      </c>
    </row>
    <row r="86" spans="1:15" ht="12.75">
      <c r="A86" s="38">
        <v>85</v>
      </c>
      <c r="B86" s="23">
        <v>85</v>
      </c>
      <c r="C86" s="23" t="str">
        <f t="shared" si="13"/>
        <v>v</v>
      </c>
      <c r="D86" s="23" t="str">
        <f t="shared" si="14"/>
        <v>v 1995-96</v>
      </c>
      <c r="E86" s="53" t="str">
        <f t="shared" si="15"/>
        <v>BŪDVYTIS, Dovydas</v>
      </c>
      <c r="F86" s="47">
        <f t="shared" si="16"/>
        <v>35059</v>
      </c>
      <c r="G86" s="53" t="str">
        <f t="shared" si="17"/>
        <v>Švėkšna ŠILUTĖS SM</v>
      </c>
      <c r="H86" s="23" t="str">
        <f t="shared" si="18"/>
        <v>3 km</v>
      </c>
      <c r="I86" s="23" t="str">
        <f t="shared" si="19"/>
        <v>1995-96</v>
      </c>
      <c r="J86" s="23" t="str">
        <f t="shared" si="20"/>
        <v>1995-96</v>
      </c>
      <c r="K86" s="50">
        <f t="shared" si="21"/>
        <v>19</v>
      </c>
      <c r="L86" s="50">
        <f t="shared" si="22"/>
        <v>19</v>
      </c>
      <c r="M86" s="50">
        <f t="shared" si="23"/>
        <v>1995</v>
      </c>
      <c r="N86" s="23" t="str">
        <f t="shared" si="24"/>
        <v>v 19</v>
      </c>
      <c r="O86" s="23" t="str">
        <f t="shared" si="25"/>
        <v>v 19</v>
      </c>
    </row>
    <row r="87" spans="1:15" ht="12.75">
      <c r="A87" s="38">
        <v>86</v>
      </c>
      <c r="B87" s="23">
        <v>86</v>
      </c>
      <c r="C87" s="23" t="e">
        <f t="shared" si="13"/>
        <v>#N/A</v>
      </c>
      <c r="D87" s="23" t="e">
        <f t="shared" si="14"/>
        <v>#N/A</v>
      </c>
      <c r="E87" s="53" t="e">
        <f t="shared" si="15"/>
        <v>#N/A</v>
      </c>
      <c r="F87" s="47" t="e">
        <f t="shared" si="16"/>
        <v>#N/A</v>
      </c>
      <c r="G87" s="53" t="e">
        <f t="shared" si="17"/>
        <v>#N/A</v>
      </c>
      <c r="H87" s="23" t="e">
        <f t="shared" si="18"/>
        <v>#N/A</v>
      </c>
      <c r="I87" s="23" t="e">
        <f t="shared" si="19"/>
        <v>#N/A</v>
      </c>
      <c r="J87" s="23" t="e">
        <f t="shared" si="20"/>
        <v>#N/A</v>
      </c>
      <c r="K87" s="50" t="e">
        <f t="shared" si="21"/>
        <v>#N/A</v>
      </c>
      <c r="L87" s="50" t="e">
        <f t="shared" si="22"/>
        <v>#N/A</v>
      </c>
      <c r="M87" s="50" t="e">
        <f t="shared" si="23"/>
        <v>#N/A</v>
      </c>
      <c r="N87" s="23" t="e">
        <f t="shared" si="24"/>
        <v>#N/A</v>
      </c>
      <c r="O87" s="23" t="e">
        <f t="shared" si="25"/>
        <v>#N/A</v>
      </c>
    </row>
    <row r="88" spans="1:15" ht="12.75">
      <c r="A88" s="38">
        <v>87</v>
      </c>
      <c r="B88" s="23">
        <v>87</v>
      </c>
      <c r="C88" s="23" t="str">
        <f t="shared" si="13"/>
        <v>v</v>
      </c>
      <c r="D88" s="23" t="str">
        <f t="shared" si="14"/>
        <v>v 1974&gt;</v>
      </c>
      <c r="E88" s="53" t="str">
        <f t="shared" si="15"/>
        <v>JURČIUS, Renatas</v>
      </c>
      <c r="F88" s="47">
        <f t="shared" si="16"/>
        <v>26209</v>
      </c>
      <c r="G88" s="53" t="str">
        <f t="shared" si="17"/>
        <v>Klaipėda WWW.BEGA.LT</v>
      </c>
      <c r="H88" s="23" t="str">
        <f t="shared" si="18"/>
        <v>21.1 km</v>
      </c>
      <c r="I88" s="23" t="str">
        <f t="shared" si="19"/>
        <v>1974&gt;</v>
      </c>
      <c r="J88" s="23" t="str">
        <f t="shared" si="20"/>
        <v>1974&gt;</v>
      </c>
      <c r="K88" s="50">
        <f t="shared" si="21"/>
        <v>43</v>
      </c>
      <c r="L88" s="50">
        <f t="shared" si="22"/>
        <v>43</v>
      </c>
      <c r="M88" s="50">
        <f t="shared" si="23"/>
        <v>1971</v>
      </c>
      <c r="N88" s="23" t="str">
        <f t="shared" si="24"/>
        <v>v 43</v>
      </c>
      <c r="O88" s="23" t="str">
        <f t="shared" si="25"/>
        <v>v 43</v>
      </c>
    </row>
    <row r="89" spans="1:15" ht="12.75">
      <c r="A89" s="38">
        <v>88</v>
      </c>
      <c r="B89" s="23">
        <v>88</v>
      </c>
      <c r="C89" s="23" t="str">
        <f t="shared" si="13"/>
        <v>m</v>
      </c>
      <c r="D89" s="23" t="str">
        <f t="shared" si="14"/>
        <v>m 1985-94</v>
      </c>
      <c r="E89" s="53" t="str">
        <f t="shared" si="15"/>
        <v>PAZDRAZDYTĖ, Modesta</v>
      </c>
      <c r="F89" s="47">
        <f t="shared" si="16"/>
        <v>33581</v>
      </c>
      <c r="G89" s="53" t="str">
        <f t="shared" si="17"/>
        <v>Kretinga </v>
      </c>
      <c r="H89" s="23" t="str">
        <f t="shared" si="18"/>
        <v>3.8 km</v>
      </c>
      <c r="I89" s="23" t="str">
        <f t="shared" si="19"/>
        <v>1985-94</v>
      </c>
      <c r="J89" s="23" t="str">
        <f t="shared" si="20"/>
        <v>1985-94</v>
      </c>
      <c r="K89" s="50">
        <f t="shared" si="21"/>
        <v>23</v>
      </c>
      <c r="L89" s="50">
        <f t="shared" si="22"/>
        <v>23</v>
      </c>
      <c r="M89" s="50">
        <f t="shared" si="23"/>
        <v>1991</v>
      </c>
      <c r="N89" s="23" t="str">
        <f t="shared" si="24"/>
        <v>m 23</v>
      </c>
      <c r="O89" s="23" t="str">
        <f t="shared" si="25"/>
        <v>m 23</v>
      </c>
    </row>
    <row r="90" spans="1:15" ht="12.75">
      <c r="A90" s="38">
        <v>89</v>
      </c>
      <c r="B90" s="23">
        <v>89</v>
      </c>
      <c r="C90" s="23" t="e">
        <f t="shared" si="13"/>
        <v>#N/A</v>
      </c>
      <c r="D90" s="23" t="e">
        <f t="shared" si="14"/>
        <v>#N/A</v>
      </c>
      <c r="E90" s="53" t="e">
        <f t="shared" si="15"/>
        <v>#N/A</v>
      </c>
      <c r="F90" s="47" t="e">
        <f t="shared" si="16"/>
        <v>#N/A</v>
      </c>
      <c r="G90" s="53" t="e">
        <f t="shared" si="17"/>
        <v>#N/A</v>
      </c>
      <c r="H90" s="23" t="e">
        <f t="shared" si="18"/>
        <v>#N/A</v>
      </c>
      <c r="I90" s="23" t="e">
        <f t="shared" si="19"/>
        <v>#N/A</v>
      </c>
      <c r="J90" s="23" t="e">
        <f t="shared" si="20"/>
        <v>#N/A</v>
      </c>
      <c r="K90" s="50" t="e">
        <f t="shared" si="21"/>
        <v>#N/A</v>
      </c>
      <c r="L90" s="50" t="e">
        <f t="shared" si="22"/>
        <v>#N/A</v>
      </c>
      <c r="M90" s="50" t="e">
        <f t="shared" si="23"/>
        <v>#N/A</v>
      </c>
      <c r="N90" s="23" t="e">
        <f t="shared" si="24"/>
        <v>#N/A</v>
      </c>
      <c r="O90" s="23" t="e">
        <f t="shared" si="25"/>
        <v>#N/A</v>
      </c>
    </row>
    <row r="91" spans="1:15" ht="12.75">
      <c r="A91" s="38">
        <v>90</v>
      </c>
      <c r="B91" s="23">
        <v>90</v>
      </c>
      <c r="C91" s="23" t="str">
        <f t="shared" si="13"/>
        <v>v</v>
      </c>
      <c r="D91" s="23" t="str">
        <f t="shared" si="14"/>
        <v>v 1975-84</v>
      </c>
      <c r="E91" s="53" t="str">
        <f t="shared" si="15"/>
        <v>GAILEVIČIUS, Mantas</v>
      </c>
      <c r="F91" s="47">
        <f t="shared" si="16"/>
        <v>30051</v>
      </c>
      <c r="G91" s="53" t="str">
        <f t="shared" si="17"/>
        <v>Darbėnai </v>
      </c>
      <c r="H91" s="23" t="str">
        <f t="shared" si="18"/>
        <v>21.1 km</v>
      </c>
      <c r="I91" s="23" t="str">
        <f t="shared" si="19"/>
        <v>1975-84</v>
      </c>
      <c r="J91" s="23" t="str">
        <f t="shared" si="20"/>
        <v>1975-84</v>
      </c>
      <c r="K91" s="50">
        <f t="shared" si="21"/>
        <v>32</v>
      </c>
      <c r="L91" s="50">
        <f t="shared" si="22"/>
        <v>32</v>
      </c>
      <c r="M91" s="50">
        <f t="shared" si="23"/>
        <v>1982</v>
      </c>
      <c r="N91" s="23" t="str">
        <f t="shared" si="24"/>
        <v>v 32</v>
      </c>
      <c r="O91" s="23" t="str">
        <f t="shared" si="25"/>
        <v>v 32</v>
      </c>
    </row>
    <row r="92" spans="1:15" ht="12.75">
      <c r="A92" s="38">
        <v>91</v>
      </c>
      <c r="B92" s="23">
        <v>91</v>
      </c>
      <c r="C92" s="23" t="str">
        <f t="shared" si="13"/>
        <v>v</v>
      </c>
      <c r="D92" s="23" t="str">
        <f t="shared" si="14"/>
        <v>v 1975-84</v>
      </c>
      <c r="E92" s="53" t="str">
        <f t="shared" si="15"/>
        <v>SKINULIS, Aurimas</v>
      </c>
      <c r="F92" s="47">
        <f t="shared" si="16"/>
        <v>30114</v>
      </c>
      <c r="G92" s="53" t="str">
        <f t="shared" si="17"/>
        <v>Kėdainiai KAUNO MARATONO KLUBAS</v>
      </c>
      <c r="H92" s="23" t="str">
        <f t="shared" si="18"/>
        <v>21.1 km</v>
      </c>
      <c r="I92" s="23" t="str">
        <f t="shared" si="19"/>
        <v>1975-84</v>
      </c>
      <c r="J92" s="23" t="str">
        <f t="shared" si="20"/>
        <v>1975-84</v>
      </c>
      <c r="K92" s="50">
        <f t="shared" si="21"/>
        <v>32</v>
      </c>
      <c r="L92" s="50">
        <f t="shared" si="22"/>
        <v>32</v>
      </c>
      <c r="M92" s="50">
        <f t="shared" si="23"/>
        <v>1982</v>
      </c>
      <c r="N92" s="23" t="str">
        <f t="shared" si="24"/>
        <v>v 32</v>
      </c>
      <c r="O92" s="23" t="str">
        <f t="shared" si="25"/>
        <v>v 32</v>
      </c>
    </row>
    <row r="93" spans="1:15" ht="12.75">
      <c r="A93" s="38">
        <v>92</v>
      </c>
      <c r="B93" s="23">
        <v>92</v>
      </c>
      <c r="C93" s="23" t="str">
        <f t="shared" si="13"/>
        <v>v</v>
      </c>
      <c r="D93" s="23" t="str">
        <f t="shared" si="14"/>
        <v>v 2001&lt;</v>
      </c>
      <c r="E93" s="53" t="str">
        <f t="shared" si="15"/>
        <v>DAUKANTAS, Dominykas</v>
      </c>
      <c r="F93" s="47">
        <f t="shared" si="16"/>
        <v>37377</v>
      </c>
      <c r="G93" s="53" t="str">
        <f t="shared" si="17"/>
        <v>Kartena </v>
      </c>
      <c r="H93" s="23" t="str">
        <f t="shared" si="18"/>
        <v>1 km</v>
      </c>
      <c r="I93" s="23" t="str">
        <f t="shared" si="19"/>
        <v>2001&lt;</v>
      </c>
      <c r="J93" s="23" t="str">
        <f t="shared" si="20"/>
        <v>2001&lt;</v>
      </c>
      <c r="K93" s="50">
        <f t="shared" si="21"/>
        <v>12</v>
      </c>
      <c r="L93" s="50">
        <f t="shared" si="22"/>
        <v>12</v>
      </c>
      <c r="M93" s="50">
        <f t="shared" si="23"/>
        <v>2002</v>
      </c>
      <c r="N93" s="23" t="str">
        <f t="shared" si="24"/>
        <v>v 12</v>
      </c>
      <c r="O93" s="23" t="str">
        <f t="shared" si="25"/>
        <v>v 12</v>
      </c>
    </row>
    <row r="94" spans="1:15" ht="12.75">
      <c r="A94" s="38">
        <v>93</v>
      </c>
      <c r="B94" s="23">
        <v>93</v>
      </c>
      <c r="C94" s="23" t="e">
        <f t="shared" si="13"/>
        <v>#N/A</v>
      </c>
      <c r="D94" s="23" t="e">
        <f t="shared" si="14"/>
        <v>#N/A</v>
      </c>
      <c r="E94" s="53" t="e">
        <f t="shared" si="15"/>
        <v>#N/A</v>
      </c>
      <c r="F94" s="47" t="e">
        <f t="shared" si="16"/>
        <v>#N/A</v>
      </c>
      <c r="G94" s="53" t="e">
        <f t="shared" si="17"/>
        <v>#N/A</v>
      </c>
      <c r="H94" s="23" t="e">
        <f t="shared" si="18"/>
        <v>#N/A</v>
      </c>
      <c r="I94" s="23" t="e">
        <f t="shared" si="19"/>
        <v>#N/A</v>
      </c>
      <c r="J94" s="23" t="e">
        <f t="shared" si="20"/>
        <v>#N/A</v>
      </c>
      <c r="K94" s="50" t="e">
        <f t="shared" si="21"/>
        <v>#N/A</v>
      </c>
      <c r="L94" s="50" t="e">
        <f t="shared" si="22"/>
        <v>#N/A</v>
      </c>
      <c r="M94" s="50" t="e">
        <f t="shared" si="23"/>
        <v>#N/A</v>
      </c>
      <c r="N94" s="23" t="e">
        <f t="shared" si="24"/>
        <v>#N/A</v>
      </c>
      <c r="O94" s="23" t="e">
        <f t="shared" si="25"/>
        <v>#N/A</v>
      </c>
    </row>
    <row r="95" spans="1:15" ht="12.75">
      <c r="A95" s="38">
        <v>94</v>
      </c>
      <c r="B95" s="23">
        <v>94</v>
      </c>
      <c r="C95" s="23" t="str">
        <f t="shared" si="13"/>
        <v>m</v>
      </c>
      <c r="D95" s="23" t="str">
        <f t="shared" si="14"/>
        <v>m 1975-84</v>
      </c>
      <c r="E95" s="53" t="str">
        <f t="shared" si="15"/>
        <v>PAKUTKIENĖ, Jurgita</v>
      </c>
      <c r="F95" s="47">
        <f t="shared" si="16"/>
        <v>29789</v>
      </c>
      <c r="G95" s="53" t="str">
        <f t="shared" si="17"/>
        <v>Kretinga KRETINGOS POLICIJA</v>
      </c>
      <c r="H95" s="23" t="str">
        <f t="shared" si="18"/>
        <v>3.8 km</v>
      </c>
      <c r="I95" s="23" t="str">
        <f t="shared" si="19"/>
        <v>1975-84</v>
      </c>
      <c r="J95" s="23" t="str">
        <f t="shared" si="20"/>
        <v>1975-84</v>
      </c>
      <c r="K95" s="50">
        <f t="shared" si="21"/>
        <v>33</v>
      </c>
      <c r="L95" s="50">
        <f t="shared" si="22"/>
        <v>33</v>
      </c>
      <c r="M95" s="50">
        <f t="shared" si="23"/>
        <v>1981</v>
      </c>
      <c r="N95" s="23" t="str">
        <f t="shared" si="24"/>
        <v>m 33</v>
      </c>
      <c r="O95" s="23" t="str">
        <f t="shared" si="25"/>
        <v>m 33</v>
      </c>
    </row>
    <row r="96" spans="1:15" ht="12.75">
      <c r="A96" s="38">
        <v>95</v>
      </c>
      <c r="B96" s="23">
        <v>95</v>
      </c>
      <c r="C96" s="23" t="str">
        <f t="shared" si="13"/>
        <v>v</v>
      </c>
      <c r="D96" s="23" t="str">
        <f t="shared" si="14"/>
        <v>v 1997-98</v>
      </c>
      <c r="E96" s="53" t="str">
        <f t="shared" si="15"/>
        <v>SKORUPSKAS, Ugnius</v>
      </c>
      <c r="F96" s="47">
        <f t="shared" si="16"/>
        <v>36137</v>
      </c>
      <c r="G96" s="53" t="str">
        <f t="shared" si="17"/>
        <v>Palanga </v>
      </c>
      <c r="H96" s="23" t="str">
        <f t="shared" si="18"/>
        <v>3 km</v>
      </c>
      <c r="I96" s="23" t="str">
        <f t="shared" si="19"/>
        <v>1997-98</v>
      </c>
      <c r="J96" s="23" t="str">
        <f t="shared" si="20"/>
        <v>1997-98</v>
      </c>
      <c r="K96" s="50">
        <f t="shared" si="21"/>
        <v>16</v>
      </c>
      <c r="L96" s="50">
        <f t="shared" si="22"/>
        <v>16</v>
      </c>
      <c r="M96" s="50">
        <f t="shared" si="23"/>
        <v>1998</v>
      </c>
      <c r="N96" s="23" t="str">
        <f t="shared" si="24"/>
        <v>v 16</v>
      </c>
      <c r="O96" s="23" t="str">
        <f t="shared" si="25"/>
        <v>v 16</v>
      </c>
    </row>
    <row r="97" spans="1:15" ht="12.75">
      <c r="A97" s="38">
        <v>96</v>
      </c>
      <c r="B97" s="23">
        <v>96</v>
      </c>
      <c r="C97" s="23" t="str">
        <f t="shared" si="13"/>
        <v>v</v>
      </c>
      <c r="D97" s="23" t="str">
        <f t="shared" si="14"/>
        <v>v 1975-84</v>
      </c>
      <c r="E97" s="53" t="str">
        <f t="shared" si="15"/>
        <v>LITVINAS, Šarūnas</v>
      </c>
      <c r="F97" s="47">
        <f t="shared" si="16"/>
        <v>28592</v>
      </c>
      <c r="G97" s="53" t="str">
        <f t="shared" si="17"/>
        <v>Klaipėda PČČ</v>
      </c>
      <c r="H97" s="23" t="str">
        <f t="shared" si="18"/>
        <v>21.1 km</v>
      </c>
      <c r="I97" s="23" t="str">
        <f t="shared" si="19"/>
        <v>1975-84</v>
      </c>
      <c r="J97" s="23" t="str">
        <f t="shared" si="20"/>
        <v>1975-84</v>
      </c>
      <c r="K97" s="50">
        <f t="shared" si="21"/>
        <v>36</v>
      </c>
      <c r="L97" s="50">
        <f t="shared" si="22"/>
        <v>36</v>
      </c>
      <c r="M97" s="50">
        <f t="shared" si="23"/>
        <v>1978</v>
      </c>
      <c r="N97" s="23" t="str">
        <f t="shared" si="24"/>
        <v>v 36</v>
      </c>
      <c r="O97" s="23" t="str">
        <f t="shared" si="25"/>
        <v>v 36</v>
      </c>
    </row>
    <row r="98" spans="1:15" ht="12.75">
      <c r="A98" s="38">
        <v>97</v>
      </c>
      <c r="B98" s="23">
        <v>97</v>
      </c>
      <c r="C98" s="23" t="str">
        <f t="shared" si="13"/>
        <v>v</v>
      </c>
      <c r="D98" s="23" t="str">
        <f t="shared" si="14"/>
        <v>v 1995-96</v>
      </c>
      <c r="E98" s="53" t="str">
        <f t="shared" si="15"/>
        <v>KRIAUZA, Mangirdas</v>
      </c>
      <c r="F98" s="47">
        <f t="shared" si="16"/>
        <v>35151</v>
      </c>
      <c r="G98" s="53" t="str">
        <f t="shared" si="17"/>
        <v>Klaipėda DEAF</v>
      </c>
      <c r="H98" s="23" t="str">
        <f t="shared" si="18"/>
        <v>3 km</v>
      </c>
      <c r="I98" s="23" t="str">
        <f t="shared" si="19"/>
        <v>1995-96</v>
      </c>
      <c r="J98" s="23" t="str">
        <f t="shared" si="20"/>
        <v>1995-96</v>
      </c>
      <c r="K98" s="50">
        <f t="shared" si="21"/>
        <v>18</v>
      </c>
      <c r="L98" s="50">
        <f t="shared" si="22"/>
        <v>18</v>
      </c>
      <c r="M98" s="50">
        <f t="shared" si="23"/>
        <v>1996</v>
      </c>
      <c r="N98" s="23" t="str">
        <f t="shared" si="24"/>
        <v>v 18</v>
      </c>
      <c r="O98" s="23" t="str">
        <f t="shared" si="25"/>
        <v>v 18</v>
      </c>
    </row>
    <row r="99" spans="1:15" ht="12.75">
      <c r="A99" s="38">
        <v>98</v>
      </c>
      <c r="B99" s="23">
        <v>98</v>
      </c>
      <c r="C99" s="23" t="str">
        <f t="shared" si="13"/>
        <v>v</v>
      </c>
      <c r="D99" s="23" t="str">
        <f t="shared" si="14"/>
        <v>v 1997-98</v>
      </c>
      <c r="E99" s="53" t="str">
        <f t="shared" si="15"/>
        <v>ČERAUSKAS, Aidas</v>
      </c>
      <c r="F99" s="47">
        <f t="shared" si="16"/>
        <v>36132</v>
      </c>
      <c r="G99" s="53" t="str">
        <f t="shared" si="17"/>
        <v>Tauragė TAURAGĖS BMK</v>
      </c>
      <c r="H99" s="23" t="str">
        <f t="shared" si="18"/>
        <v>3 km</v>
      </c>
      <c r="I99" s="23" t="str">
        <f t="shared" si="19"/>
        <v>1997-98</v>
      </c>
      <c r="J99" s="23" t="str">
        <f t="shared" si="20"/>
        <v>1997-98</v>
      </c>
      <c r="K99" s="50">
        <f t="shared" si="21"/>
        <v>16</v>
      </c>
      <c r="L99" s="50">
        <f t="shared" si="22"/>
        <v>16</v>
      </c>
      <c r="M99" s="50">
        <f t="shared" si="23"/>
        <v>1998</v>
      </c>
      <c r="N99" s="23" t="str">
        <f t="shared" si="24"/>
        <v>v 16</v>
      </c>
      <c r="O99" s="23" t="str">
        <f t="shared" si="25"/>
        <v>v 16</v>
      </c>
    </row>
    <row r="100" spans="1:15" ht="12.75">
      <c r="A100" s="38">
        <v>99</v>
      </c>
      <c r="B100" s="23">
        <v>99</v>
      </c>
      <c r="C100" s="23" t="str">
        <f t="shared" si="13"/>
        <v>m</v>
      </c>
      <c r="D100" s="23" t="str">
        <f t="shared" si="14"/>
        <v>m 1999-2000</v>
      </c>
      <c r="E100" s="53" t="str">
        <f t="shared" si="15"/>
        <v>DAŠKEVIČIŪTĖ, Skaistė</v>
      </c>
      <c r="F100" s="47">
        <f t="shared" si="16"/>
        <v>36321</v>
      </c>
      <c r="G100" s="53" t="str">
        <f t="shared" si="17"/>
        <v>Klaipėda MARATONAS</v>
      </c>
      <c r="H100" s="23" t="str">
        <f t="shared" si="18"/>
        <v>3.8 km</v>
      </c>
      <c r="I100" s="23" t="str">
        <f t="shared" si="19"/>
        <v>1999-2000</v>
      </c>
      <c r="J100" s="23" t="str">
        <f t="shared" si="20"/>
        <v>1999-2000</v>
      </c>
      <c r="K100" s="50">
        <f t="shared" si="21"/>
        <v>15</v>
      </c>
      <c r="L100" s="50">
        <f t="shared" si="22"/>
        <v>15</v>
      </c>
      <c r="M100" s="50">
        <f t="shared" si="23"/>
        <v>1999</v>
      </c>
      <c r="N100" s="23" t="str">
        <f t="shared" si="24"/>
        <v>m 15</v>
      </c>
      <c r="O100" s="23" t="str">
        <f t="shared" si="25"/>
        <v>m 15</v>
      </c>
    </row>
    <row r="101" spans="1:15" ht="12.75">
      <c r="A101" s="38">
        <v>100</v>
      </c>
      <c r="B101" s="23">
        <v>100</v>
      </c>
      <c r="C101" s="23" t="e">
        <f t="shared" si="13"/>
        <v>#N/A</v>
      </c>
      <c r="D101" s="23" t="e">
        <f t="shared" si="14"/>
        <v>#N/A</v>
      </c>
      <c r="E101" s="53" t="e">
        <f t="shared" si="15"/>
        <v>#N/A</v>
      </c>
      <c r="F101" s="47" t="e">
        <f t="shared" si="16"/>
        <v>#N/A</v>
      </c>
      <c r="G101" s="53" t="e">
        <f t="shared" si="17"/>
        <v>#N/A</v>
      </c>
      <c r="H101" s="23" t="e">
        <f t="shared" si="18"/>
        <v>#N/A</v>
      </c>
      <c r="I101" s="23" t="e">
        <f t="shared" si="19"/>
        <v>#N/A</v>
      </c>
      <c r="J101" s="23" t="e">
        <f t="shared" si="20"/>
        <v>#N/A</v>
      </c>
      <c r="K101" s="50" t="e">
        <f t="shared" si="21"/>
        <v>#N/A</v>
      </c>
      <c r="L101" s="50" t="e">
        <f t="shared" si="22"/>
        <v>#N/A</v>
      </c>
      <c r="M101" s="50" t="e">
        <f t="shared" si="23"/>
        <v>#N/A</v>
      </c>
      <c r="N101" s="23" t="e">
        <f t="shared" si="24"/>
        <v>#N/A</v>
      </c>
      <c r="O101" s="23" t="e">
        <f t="shared" si="25"/>
        <v>#N/A</v>
      </c>
    </row>
    <row r="102" spans="1:15" ht="12.75">
      <c r="A102" s="38">
        <v>101</v>
      </c>
      <c r="B102" s="23">
        <v>101</v>
      </c>
      <c r="C102" s="23" t="e">
        <f t="shared" si="13"/>
        <v>#N/A</v>
      </c>
      <c r="D102" s="23" t="e">
        <f t="shared" si="14"/>
        <v>#N/A</v>
      </c>
      <c r="E102" s="53" t="e">
        <f t="shared" si="15"/>
        <v>#N/A</v>
      </c>
      <c r="F102" s="47" t="e">
        <f t="shared" si="16"/>
        <v>#N/A</v>
      </c>
      <c r="G102" s="53" t="e">
        <f t="shared" si="17"/>
        <v>#N/A</v>
      </c>
      <c r="H102" s="23" t="e">
        <f t="shared" si="18"/>
        <v>#N/A</v>
      </c>
      <c r="I102" s="23" t="e">
        <f t="shared" si="19"/>
        <v>#N/A</v>
      </c>
      <c r="J102" s="23" t="e">
        <f t="shared" si="20"/>
        <v>#N/A</v>
      </c>
      <c r="K102" s="50" t="e">
        <f t="shared" si="21"/>
        <v>#N/A</v>
      </c>
      <c r="L102" s="50" t="e">
        <f t="shared" si="22"/>
        <v>#N/A</v>
      </c>
      <c r="M102" s="50" t="e">
        <f t="shared" si="23"/>
        <v>#N/A</v>
      </c>
      <c r="N102" s="23" t="e">
        <f t="shared" si="24"/>
        <v>#N/A</v>
      </c>
      <c r="O102" s="23" t="e">
        <f t="shared" si="25"/>
        <v>#N/A</v>
      </c>
    </row>
    <row r="103" spans="1:15" ht="12.75">
      <c r="A103" s="38">
        <v>102</v>
      </c>
      <c r="B103" s="23">
        <v>102</v>
      </c>
      <c r="C103" s="23" t="e">
        <f t="shared" si="13"/>
        <v>#N/A</v>
      </c>
      <c r="D103" s="23" t="e">
        <f t="shared" si="14"/>
        <v>#N/A</v>
      </c>
      <c r="E103" s="53" t="e">
        <f t="shared" si="15"/>
        <v>#N/A</v>
      </c>
      <c r="F103" s="47" t="e">
        <f t="shared" si="16"/>
        <v>#N/A</v>
      </c>
      <c r="G103" s="53" t="e">
        <f t="shared" si="17"/>
        <v>#N/A</v>
      </c>
      <c r="H103" s="23" t="e">
        <f t="shared" si="18"/>
        <v>#N/A</v>
      </c>
      <c r="I103" s="23" t="e">
        <f t="shared" si="19"/>
        <v>#N/A</v>
      </c>
      <c r="J103" s="23" t="e">
        <f t="shared" si="20"/>
        <v>#N/A</v>
      </c>
      <c r="K103" s="50" t="e">
        <f t="shared" si="21"/>
        <v>#N/A</v>
      </c>
      <c r="L103" s="50" t="e">
        <f t="shared" si="22"/>
        <v>#N/A</v>
      </c>
      <c r="M103" s="50" t="e">
        <f t="shared" si="23"/>
        <v>#N/A</v>
      </c>
      <c r="N103" s="23" t="e">
        <f t="shared" si="24"/>
        <v>#N/A</v>
      </c>
      <c r="O103" s="23" t="e">
        <f t="shared" si="25"/>
        <v>#N/A</v>
      </c>
    </row>
    <row r="104" spans="1:15" ht="12.75">
      <c r="A104" s="38">
        <v>103</v>
      </c>
      <c r="B104" s="23">
        <v>103</v>
      </c>
      <c r="C104" s="23" t="e">
        <f t="shared" si="13"/>
        <v>#N/A</v>
      </c>
      <c r="D104" s="23" t="e">
        <f t="shared" si="14"/>
        <v>#N/A</v>
      </c>
      <c r="E104" s="53" t="e">
        <f t="shared" si="15"/>
        <v>#N/A</v>
      </c>
      <c r="F104" s="47" t="e">
        <f t="shared" si="16"/>
        <v>#N/A</v>
      </c>
      <c r="G104" s="53" t="e">
        <f t="shared" si="17"/>
        <v>#N/A</v>
      </c>
      <c r="H104" s="23" t="e">
        <f t="shared" si="18"/>
        <v>#N/A</v>
      </c>
      <c r="I104" s="23" t="e">
        <f t="shared" si="19"/>
        <v>#N/A</v>
      </c>
      <c r="J104" s="23" t="e">
        <f t="shared" si="20"/>
        <v>#N/A</v>
      </c>
      <c r="K104" s="50" t="e">
        <f t="shared" si="21"/>
        <v>#N/A</v>
      </c>
      <c r="L104" s="50" t="e">
        <f t="shared" si="22"/>
        <v>#N/A</v>
      </c>
      <c r="M104" s="50" t="e">
        <f t="shared" si="23"/>
        <v>#N/A</v>
      </c>
      <c r="N104" s="23" t="e">
        <f t="shared" si="24"/>
        <v>#N/A</v>
      </c>
      <c r="O104" s="23" t="e">
        <f t="shared" si="25"/>
        <v>#N/A</v>
      </c>
    </row>
    <row r="105" spans="1:15" ht="12.75">
      <c r="A105" s="38">
        <v>104</v>
      </c>
      <c r="B105" s="23">
        <v>104</v>
      </c>
      <c r="C105" s="23" t="str">
        <f t="shared" si="13"/>
        <v>v</v>
      </c>
      <c r="D105" s="23" t="str">
        <f t="shared" si="14"/>
        <v>v 1985-94</v>
      </c>
      <c r="E105" s="53" t="str">
        <f t="shared" si="15"/>
        <v>STAŠYS, Dovydas</v>
      </c>
      <c r="F105" s="47">
        <f t="shared" si="16"/>
        <v>33261</v>
      </c>
      <c r="G105" s="53" t="str">
        <f t="shared" si="17"/>
        <v>Klaipėda ŠVIESOS KARIAI</v>
      </c>
      <c r="H105" s="23" t="str">
        <f t="shared" si="18"/>
        <v>21.1 km</v>
      </c>
      <c r="I105" s="23" t="str">
        <f t="shared" si="19"/>
        <v>1985-94</v>
      </c>
      <c r="J105" s="23" t="str">
        <f t="shared" si="20"/>
        <v>1985-94</v>
      </c>
      <c r="K105" s="50">
        <f t="shared" si="21"/>
        <v>23</v>
      </c>
      <c r="L105" s="50">
        <f t="shared" si="22"/>
        <v>23</v>
      </c>
      <c r="M105" s="50">
        <f t="shared" si="23"/>
        <v>1991</v>
      </c>
      <c r="N105" s="23" t="str">
        <f t="shared" si="24"/>
        <v>v 23</v>
      </c>
      <c r="O105" s="23" t="str">
        <f t="shared" si="25"/>
        <v>v 23</v>
      </c>
    </row>
    <row r="106" spans="1:15" ht="12.75">
      <c r="A106" s="38">
        <v>105</v>
      </c>
      <c r="B106" s="23">
        <v>105</v>
      </c>
      <c r="C106" s="23" t="e">
        <f t="shared" si="13"/>
        <v>#N/A</v>
      </c>
      <c r="D106" s="23" t="e">
        <f t="shared" si="14"/>
        <v>#N/A</v>
      </c>
      <c r="E106" s="53" t="e">
        <f t="shared" si="15"/>
        <v>#N/A</v>
      </c>
      <c r="F106" s="47" t="e">
        <f t="shared" si="16"/>
        <v>#N/A</v>
      </c>
      <c r="G106" s="53" t="e">
        <f t="shared" si="17"/>
        <v>#N/A</v>
      </c>
      <c r="H106" s="23" t="e">
        <f t="shared" si="18"/>
        <v>#N/A</v>
      </c>
      <c r="I106" s="23" t="e">
        <f t="shared" si="19"/>
        <v>#N/A</v>
      </c>
      <c r="J106" s="23" t="e">
        <f t="shared" si="20"/>
        <v>#N/A</v>
      </c>
      <c r="K106" s="50" t="e">
        <f t="shared" si="21"/>
        <v>#N/A</v>
      </c>
      <c r="L106" s="50" t="e">
        <f t="shared" si="22"/>
        <v>#N/A</v>
      </c>
      <c r="M106" s="50" t="e">
        <f t="shared" si="23"/>
        <v>#N/A</v>
      </c>
      <c r="N106" s="23" t="e">
        <f t="shared" si="24"/>
        <v>#N/A</v>
      </c>
      <c r="O106" s="23" t="e">
        <f t="shared" si="25"/>
        <v>#N/A</v>
      </c>
    </row>
    <row r="107" spans="1:15" ht="12.75">
      <c r="A107" s="38">
        <v>106</v>
      </c>
      <c r="B107" s="23">
        <v>106</v>
      </c>
      <c r="C107" s="23" t="e">
        <f t="shared" si="13"/>
        <v>#N/A</v>
      </c>
      <c r="D107" s="23" t="e">
        <f t="shared" si="14"/>
        <v>#N/A</v>
      </c>
      <c r="E107" s="53" t="e">
        <f t="shared" si="15"/>
        <v>#N/A</v>
      </c>
      <c r="F107" s="47" t="e">
        <f t="shared" si="16"/>
        <v>#N/A</v>
      </c>
      <c r="G107" s="53" t="e">
        <f t="shared" si="17"/>
        <v>#N/A</v>
      </c>
      <c r="H107" s="23" t="e">
        <f t="shared" si="18"/>
        <v>#N/A</v>
      </c>
      <c r="I107" s="23" t="e">
        <f t="shared" si="19"/>
        <v>#N/A</v>
      </c>
      <c r="J107" s="23" t="e">
        <f t="shared" si="20"/>
        <v>#N/A</v>
      </c>
      <c r="K107" s="50" t="e">
        <f t="shared" si="21"/>
        <v>#N/A</v>
      </c>
      <c r="L107" s="50" t="e">
        <f t="shared" si="22"/>
        <v>#N/A</v>
      </c>
      <c r="M107" s="50" t="e">
        <f t="shared" si="23"/>
        <v>#N/A</v>
      </c>
      <c r="N107" s="23" t="e">
        <f t="shared" si="24"/>
        <v>#N/A</v>
      </c>
      <c r="O107" s="23" t="e">
        <f t="shared" si="25"/>
        <v>#N/A</v>
      </c>
    </row>
    <row r="108" spans="1:15" ht="12.75">
      <c r="A108" s="38">
        <v>107</v>
      </c>
      <c r="B108" s="23">
        <v>107</v>
      </c>
      <c r="C108" s="23" t="e">
        <f t="shared" si="13"/>
        <v>#N/A</v>
      </c>
      <c r="D108" s="23" t="e">
        <f t="shared" si="14"/>
        <v>#N/A</v>
      </c>
      <c r="E108" s="53" t="e">
        <f t="shared" si="15"/>
        <v>#N/A</v>
      </c>
      <c r="F108" s="47" t="e">
        <f t="shared" si="16"/>
        <v>#N/A</v>
      </c>
      <c r="G108" s="53" t="e">
        <f t="shared" si="17"/>
        <v>#N/A</v>
      </c>
      <c r="H108" s="23" t="e">
        <f t="shared" si="18"/>
        <v>#N/A</v>
      </c>
      <c r="I108" s="23" t="e">
        <f t="shared" si="19"/>
        <v>#N/A</v>
      </c>
      <c r="J108" s="23" t="e">
        <f t="shared" si="20"/>
        <v>#N/A</v>
      </c>
      <c r="K108" s="50" t="e">
        <f t="shared" si="21"/>
        <v>#N/A</v>
      </c>
      <c r="L108" s="50" t="e">
        <f t="shared" si="22"/>
        <v>#N/A</v>
      </c>
      <c r="M108" s="50" t="e">
        <f t="shared" si="23"/>
        <v>#N/A</v>
      </c>
      <c r="N108" s="23" t="e">
        <f t="shared" si="24"/>
        <v>#N/A</v>
      </c>
      <c r="O108" s="23" t="e">
        <f t="shared" si="25"/>
        <v>#N/A</v>
      </c>
    </row>
    <row r="109" spans="1:15" ht="12.75">
      <c r="A109" s="38">
        <v>108</v>
      </c>
      <c r="B109" s="23">
        <v>108</v>
      </c>
      <c r="C109" s="23" t="e">
        <f t="shared" si="13"/>
        <v>#N/A</v>
      </c>
      <c r="D109" s="23" t="e">
        <f t="shared" si="14"/>
        <v>#N/A</v>
      </c>
      <c r="E109" s="53" t="e">
        <f t="shared" si="15"/>
        <v>#N/A</v>
      </c>
      <c r="F109" s="47" t="e">
        <f t="shared" si="16"/>
        <v>#N/A</v>
      </c>
      <c r="G109" s="53" t="e">
        <f t="shared" si="17"/>
        <v>#N/A</v>
      </c>
      <c r="H109" s="23" t="e">
        <f t="shared" si="18"/>
        <v>#N/A</v>
      </c>
      <c r="I109" s="23" t="e">
        <f t="shared" si="19"/>
        <v>#N/A</v>
      </c>
      <c r="J109" s="23" t="e">
        <f t="shared" si="20"/>
        <v>#N/A</v>
      </c>
      <c r="K109" s="50" t="e">
        <f t="shared" si="21"/>
        <v>#N/A</v>
      </c>
      <c r="L109" s="50" t="e">
        <f t="shared" si="22"/>
        <v>#N/A</v>
      </c>
      <c r="M109" s="50" t="e">
        <f t="shared" si="23"/>
        <v>#N/A</v>
      </c>
      <c r="N109" s="23" t="e">
        <f t="shared" si="24"/>
        <v>#N/A</v>
      </c>
      <c r="O109" s="23" t="e">
        <f t="shared" si="25"/>
        <v>#N/A</v>
      </c>
    </row>
    <row r="110" spans="1:15" ht="12.75">
      <c r="A110" s="38">
        <v>109</v>
      </c>
      <c r="B110" s="23">
        <v>109</v>
      </c>
      <c r="C110" s="23" t="e">
        <f t="shared" si="13"/>
        <v>#N/A</v>
      </c>
      <c r="D110" s="23" t="e">
        <f t="shared" si="14"/>
        <v>#N/A</v>
      </c>
      <c r="E110" s="53" t="e">
        <f t="shared" si="15"/>
        <v>#N/A</v>
      </c>
      <c r="F110" s="47" t="e">
        <f t="shared" si="16"/>
        <v>#N/A</v>
      </c>
      <c r="G110" s="53" t="e">
        <f t="shared" si="17"/>
        <v>#N/A</v>
      </c>
      <c r="H110" s="23" t="e">
        <f t="shared" si="18"/>
        <v>#N/A</v>
      </c>
      <c r="I110" s="23" t="e">
        <f t="shared" si="19"/>
        <v>#N/A</v>
      </c>
      <c r="J110" s="23" t="e">
        <f t="shared" si="20"/>
        <v>#N/A</v>
      </c>
      <c r="K110" s="50" t="e">
        <f t="shared" si="21"/>
        <v>#N/A</v>
      </c>
      <c r="L110" s="50" t="e">
        <f t="shared" si="22"/>
        <v>#N/A</v>
      </c>
      <c r="M110" s="50" t="e">
        <f t="shared" si="23"/>
        <v>#N/A</v>
      </c>
      <c r="N110" s="23" t="e">
        <f t="shared" si="24"/>
        <v>#N/A</v>
      </c>
      <c r="O110" s="23" t="e">
        <f t="shared" si="25"/>
        <v>#N/A</v>
      </c>
    </row>
    <row r="111" spans="1:15" ht="12.75">
      <c r="A111" s="38">
        <v>110</v>
      </c>
      <c r="B111" s="23">
        <v>110</v>
      </c>
      <c r="C111" s="23" t="e">
        <f t="shared" si="13"/>
        <v>#N/A</v>
      </c>
      <c r="D111" s="23" t="e">
        <f t="shared" si="14"/>
        <v>#N/A</v>
      </c>
      <c r="E111" s="53" t="e">
        <f t="shared" si="15"/>
        <v>#N/A</v>
      </c>
      <c r="F111" s="47" t="e">
        <f t="shared" si="16"/>
        <v>#N/A</v>
      </c>
      <c r="G111" s="53" t="e">
        <f t="shared" si="17"/>
        <v>#N/A</v>
      </c>
      <c r="H111" s="23" t="e">
        <f t="shared" si="18"/>
        <v>#N/A</v>
      </c>
      <c r="I111" s="23" t="e">
        <f t="shared" si="19"/>
        <v>#N/A</v>
      </c>
      <c r="J111" s="23" t="e">
        <f t="shared" si="20"/>
        <v>#N/A</v>
      </c>
      <c r="K111" s="50" t="e">
        <f t="shared" si="21"/>
        <v>#N/A</v>
      </c>
      <c r="L111" s="50" t="e">
        <f t="shared" si="22"/>
        <v>#N/A</v>
      </c>
      <c r="M111" s="50" t="e">
        <f t="shared" si="23"/>
        <v>#N/A</v>
      </c>
      <c r="N111" s="23" t="e">
        <f t="shared" si="24"/>
        <v>#N/A</v>
      </c>
      <c r="O111" s="23" t="e">
        <f t="shared" si="25"/>
        <v>#N/A</v>
      </c>
    </row>
    <row r="112" spans="1:15" ht="12.75">
      <c r="A112" s="38">
        <v>111</v>
      </c>
      <c r="B112" s="23">
        <v>111</v>
      </c>
      <c r="C112" s="23" t="e">
        <f t="shared" si="13"/>
        <v>#N/A</v>
      </c>
      <c r="D112" s="23" t="e">
        <f t="shared" si="14"/>
        <v>#N/A</v>
      </c>
      <c r="E112" s="53" t="e">
        <f t="shared" si="15"/>
        <v>#N/A</v>
      </c>
      <c r="F112" s="47" t="e">
        <f t="shared" si="16"/>
        <v>#N/A</v>
      </c>
      <c r="G112" s="53" t="e">
        <f t="shared" si="17"/>
        <v>#N/A</v>
      </c>
      <c r="H112" s="23" t="e">
        <f t="shared" si="18"/>
        <v>#N/A</v>
      </c>
      <c r="I112" s="23" t="e">
        <f t="shared" si="19"/>
        <v>#N/A</v>
      </c>
      <c r="J112" s="23" t="e">
        <f t="shared" si="20"/>
        <v>#N/A</v>
      </c>
      <c r="K112" s="50" t="e">
        <f t="shared" si="21"/>
        <v>#N/A</v>
      </c>
      <c r="L112" s="50" t="e">
        <f t="shared" si="22"/>
        <v>#N/A</v>
      </c>
      <c r="M112" s="50" t="e">
        <f t="shared" si="23"/>
        <v>#N/A</v>
      </c>
      <c r="N112" s="23" t="e">
        <f t="shared" si="24"/>
        <v>#N/A</v>
      </c>
      <c r="O112" s="23" t="e">
        <f t="shared" si="25"/>
        <v>#N/A</v>
      </c>
    </row>
    <row r="113" spans="1:15" ht="12.75">
      <c r="A113" s="38">
        <v>112</v>
      </c>
      <c r="B113" s="23">
        <v>112</v>
      </c>
      <c r="C113" s="23" t="e">
        <f t="shared" si="13"/>
        <v>#N/A</v>
      </c>
      <c r="D113" s="23" t="e">
        <f t="shared" si="14"/>
        <v>#N/A</v>
      </c>
      <c r="E113" s="53" t="e">
        <f t="shared" si="15"/>
        <v>#N/A</v>
      </c>
      <c r="F113" s="47" t="e">
        <f t="shared" si="16"/>
        <v>#N/A</v>
      </c>
      <c r="G113" s="53" t="e">
        <f t="shared" si="17"/>
        <v>#N/A</v>
      </c>
      <c r="H113" s="23" t="e">
        <f t="shared" si="18"/>
        <v>#N/A</v>
      </c>
      <c r="I113" s="23" t="e">
        <f t="shared" si="19"/>
        <v>#N/A</v>
      </c>
      <c r="J113" s="23" t="e">
        <f t="shared" si="20"/>
        <v>#N/A</v>
      </c>
      <c r="K113" s="50" t="e">
        <f t="shared" si="21"/>
        <v>#N/A</v>
      </c>
      <c r="L113" s="50" t="e">
        <f t="shared" si="22"/>
        <v>#N/A</v>
      </c>
      <c r="M113" s="50" t="e">
        <f t="shared" si="23"/>
        <v>#N/A</v>
      </c>
      <c r="N113" s="23" t="e">
        <f t="shared" si="24"/>
        <v>#N/A</v>
      </c>
      <c r="O113" s="23" t="e">
        <f t="shared" si="25"/>
        <v>#N/A</v>
      </c>
    </row>
    <row r="114" spans="1:15" ht="12.75">
      <c r="A114" s="38">
        <v>113</v>
      </c>
      <c r="B114" s="23">
        <v>113</v>
      </c>
      <c r="C114" s="23" t="e">
        <f t="shared" si="13"/>
        <v>#N/A</v>
      </c>
      <c r="D114" s="23" t="e">
        <f t="shared" si="14"/>
        <v>#N/A</v>
      </c>
      <c r="E114" s="53" t="e">
        <f t="shared" si="15"/>
        <v>#N/A</v>
      </c>
      <c r="F114" s="47" t="e">
        <f t="shared" si="16"/>
        <v>#N/A</v>
      </c>
      <c r="G114" s="53" t="e">
        <f t="shared" si="17"/>
        <v>#N/A</v>
      </c>
      <c r="H114" s="23" t="e">
        <f t="shared" si="18"/>
        <v>#N/A</v>
      </c>
      <c r="I114" s="23" t="e">
        <f t="shared" si="19"/>
        <v>#N/A</v>
      </c>
      <c r="J114" s="23" t="e">
        <f t="shared" si="20"/>
        <v>#N/A</v>
      </c>
      <c r="K114" s="50" t="e">
        <f t="shared" si="21"/>
        <v>#N/A</v>
      </c>
      <c r="L114" s="50" t="e">
        <f t="shared" si="22"/>
        <v>#N/A</v>
      </c>
      <c r="M114" s="50" t="e">
        <f t="shared" si="23"/>
        <v>#N/A</v>
      </c>
      <c r="N114" s="23" t="e">
        <f t="shared" si="24"/>
        <v>#N/A</v>
      </c>
      <c r="O114" s="23" t="e">
        <f t="shared" si="25"/>
        <v>#N/A</v>
      </c>
    </row>
    <row r="115" spans="1:15" ht="12.75">
      <c r="A115" s="38">
        <v>114</v>
      </c>
      <c r="B115" s="23">
        <v>114</v>
      </c>
      <c r="C115" s="23" t="str">
        <f t="shared" si="13"/>
        <v>v</v>
      </c>
      <c r="D115" s="23" t="str">
        <f t="shared" si="14"/>
        <v>v 1997-98</v>
      </c>
      <c r="E115" s="53" t="str">
        <f t="shared" si="15"/>
        <v>STONKUS, Laurynas</v>
      </c>
      <c r="F115" s="47">
        <f t="shared" si="16"/>
        <v>35586</v>
      </c>
      <c r="G115" s="53" t="str">
        <f t="shared" si="17"/>
        <v>Gargždai SPORTO MOKYKLA</v>
      </c>
      <c r="H115" s="23" t="str">
        <f t="shared" si="18"/>
        <v>3 km</v>
      </c>
      <c r="I115" s="23" t="str">
        <f t="shared" si="19"/>
        <v>1997-98</v>
      </c>
      <c r="J115" s="23" t="str">
        <f t="shared" si="20"/>
        <v>1997-98</v>
      </c>
      <c r="K115" s="50">
        <f t="shared" si="21"/>
        <v>17</v>
      </c>
      <c r="L115" s="50">
        <f t="shared" si="22"/>
        <v>17</v>
      </c>
      <c r="M115" s="50">
        <f t="shared" si="23"/>
        <v>1997</v>
      </c>
      <c r="N115" s="23" t="str">
        <f t="shared" si="24"/>
        <v>v 17</v>
      </c>
      <c r="O115" s="23" t="str">
        <f t="shared" si="25"/>
        <v>v 17</v>
      </c>
    </row>
    <row r="116" spans="1:15" ht="12.75">
      <c r="A116" s="38">
        <v>115</v>
      </c>
      <c r="B116" s="23">
        <v>115</v>
      </c>
      <c r="C116" s="23" t="e">
        <f t="shared" si="13"/>
        <v>#N/A</v>
      </c>
      <c r="D116" s="23" t="e">
        <f t="shared" si="14"/>
        <v>#N/A</v>
      </c>
      <c r="E116" s="53" t="e">
        <f t="shared" si="15"/>
        <v>#N/A</v>
      </c>
      <c r="F116" s="47" t="e">
        <f t="shared" si="16"/>
        <v>#N/A</v>
      </c>
      <c r="G116" s="53" t="e">
        <f t="shared" si="17"/>
        <v>#N/A</v>
      </c>
      <c r="H116" s="23" t="e">
        <f t="shared" si="18"/>
        <v>#N/A</v>
      </c>
      <c r="I116" s="23" t="e">
        <f t="shared" si="19"/>
        <v>#N/A</v>
      </c>
      <c r="J116" s="23" t="e">
        <f t="shared" si="20"/>
        <v>#N/A</v>
      </c>
      <c r="K116" s="50" t="e">
        <f t="shared" si="21"/>
        <v>#N/A</v>
      </c>
      <c r="L116" s="50" t="e">
        <f t="shared" si="22"/>
        <v>#N/A</v>
      </c>
      <c r="M116" s="50" t="e">
        <f t="shared" si="23"/>
        <v>#N/A</v>
      </c>
      <c r="N116" s="23" t="e">
        <f t="shared" si="24"/>
        <v>#N/A</v>
      </c>
      <c r="O116" s="23" t="e">
        <f t="shared" si="25"/>
        <v>#N/A</v>
      </c>
    </row>
    <row r="117" spans="1:15" ht="12.75">
      <c r="A117" s="38">
        <v>116</v>
      </c>
      <c r="B117" s="23">
        <v>116</v>
      </c>
      <c r="C117" s="23" t="e">
        <f t="shared" si="13"/>
        <v>#N/A</v>
      </c>
      <c r="D117" s="23" t="e">
        <f t="shared" si="14"/>
        <v>#N/A</v>
      </c>
      <c r="E117" s="53" t="e">
        <f t="shared" si="15"/>
        <v>#N/A</v>
      </c>
      <c r="F117" s="47" t="e">
        <f t="shared" si="16"/>
        <v>#N/A</v>
      </c>
      <c r="G117" s="53" t="e">
        <f t="shared" si="17"/>
        <v>#N/A</v>
      </c>
      <c r="H117" s="23" t="e">
        <f t="shared" si="18"/>
        <v>#N/A</v>
      </c>
      <c r="I117" s="23" t="e">
        <f t="shared" si="19"/>
        <v>#N/A</v>
      </c>
      <c r="J117" s="23" t="e">
        <f t="shared" si="20"/>
        <v>#N/A</v>
      </c>
      <c r="K117" s="50" t="e">
        <f t="shared" si="21"/>
        <v>#N/A</v>
      </c>
      <c r="L117" s="50" t="e">
        <f t="shared" si="22"/>
        <v>#N/A</v>
      </c>
      <c r="M117" s="50" t="e">
        <f t="shared" si="23"/>
        <v>#N/A</v>
      </c>
      <c r="N117" s="23" t="e">
        <f t="shared" si="24"/>
        <v>#N/A</v>
      </c>
      <c r="O117" s="23" t="e">
        <f t="shared" si="25"/>
        <v>#N/A</v>
      </c>
    </row>
    <row r="118" spans="1:15" ht="12.75">
      <c r="A118" s="38">
        <v>117</v>
      </c>
      <c r="B118" s="23">
        <v>117</v>
      </c>
      <c r="C118" s="23" t="e">
        <f t="shared" si="13"/>
        <v>#N/A</v>
      </c>
      <c r="D118" s="23" t="e">
        <f t="shared" si="14"/>
        <v>#N/A</v>
      </c>
      <c r="E118" s="53" t="e">
        <f t="shared" si="15"/>
        <v>#N/A</v>
      </c>
      <c r="F118" s="47" t="e">
        <f t="shared" si="16"/>
        <v>#N/A</v>
      </c>
      <c r="G118" s="53" t="e">
        <f t="shared" si="17"/>
        <v>#N/A</v>
      </c>
      <c r="H118" s="23" t="e">
        <f t="shared" si="18"/>
        <v>#N/A</v>
      </c>
      <c r="I118" s="23" t="e">
        <f t="shared" si="19"/>
        <v>#N/A</v>
      </c>
      <c r="J118" s="23" t="e">
        <f t="shared" si="20"/>
        <v>#N/A</v>
      </c>
      <c r="K118" s="50" t="e">
        <f t="shared" si="21"/>
        <v>#N/A</v>
      </c>
      <c r="L118" s="50" t="e">
        <f t="shared" si="22"/>
        <v>#N/A</v>
      </c>
      <c r="M118" s="50" t="e">
        <f t="shared" si="23"/>
        <v>#N/A</v>
      </c>
      <c r="N118" s="23" t="e">
        <f t="shared" si="24"/>
        <v>#N/A</v>
      </c>
      <c r="O118" s="23" t="e">
        <f t="shared" si="25"/>
        <v>#N/A</v>
      </c>
    </row>
    <row r="119" spans="1:15" ht="12.75">
      <c r="A119" s="38">
        <v>118</v>
      </c>
      <c r="B119" s="23">
        <v>118</v>
      </c>
      <c r="C119" s="23" t="e">
        <f t="shared" si="13"/>
        <v>#N/A</v>
      </c>
      <c r="D119" s="23" t="e">
        <f t="shared" si="14"/>
        <v>#N/A</v>
      </c>
      <c r="E119" s="53" t="e">
        <f t="shared" si="15"/>
        <v>#N/A</v>
      </c>
      <c r="F119" s="47" t="e">
        <f t="shared" si="16"/>
        <v>#N/A</v>
      </c>
      <c r="G119" s="53" t="e">
        <f t="shared" si="17"/>
        <v>#N/A</v>
      </c>
      <c r="H119" s="23" t="e">
        <f t="shared" si="18"/>
        <v>#N/A</v>
      </c>
      <c r="I119" s="23" t="e">
        <f t="shared" si="19"/>
        <v>#N/A</v>
      </c>
      <c r="J119" s="23" t="e">
        <f t="shared" si="20"/>
        <v>#N/A</v>
      </c>
      <c r="K119" s="50" t="e">
        <f t="shared" si="21"/>
        <v>#N/A</v>
      </c>
      <c r="L119" s="50" t="e">
        <f t="shared" si="22"/>
        <v>#N/A</v>
      </c>
      <c r="M119" s="50" t="e">
        <f t="shared" si="23"/>
        <v>#N/A</v>
      </c>
      <c r="N119" s="23" t="e">
        <f t="shared" si="24"/>
        <v>#N/A</v>
      </c>
      <c r="O119" s="23" t="e">
        <f t="shared" si="25"/>
        <v>#N/A</v>
      </c>
    </row>
    <row r="120" spans="1:15" ht="12.75">
      <c r="A120" s="38">
        <v>119</v>
      </c>
      <c r="B120" s="23">
        <v>119</v>
      </c>
      <c r="C120" s="23" t="e">
        <f t="shared" si="13"/>
        <v>#N/A</v>
      </c>
      <c r="D120" s="23" t="e">
        <f t="shared" si="14"/>
        <v>#N/A</v>
      </c>
      <c r="E120" s="53" t="e">
        <f t="shared" si="15"/>
        <v>#N/A</v>
      </c>
      <c r="F120" s="47" t="e">
        <f t="shared" si="16"/>
        <v>#N/A</v>
      </c>
      <c r="G120" s="53" t="e">
        <f t="shared" si="17"/>
        <v>#N/A</v>
      </c>
      <c r="H120" s="23" t="e">
        <f t="shared" si="18"/>
        <v>#N/A</v>
      </c>
      <c r="I120" s="23" t="e">
        <f t="shared" si="19"/>
        <v>#N/A</v>
      </c>
      <c r="J120" s="23" t="e">
        <f t="shared" si="20"/>
        <v>#N/A</v>
      </c>
      <c r="K120" s="50" t="e">
        <f t="shared" si="21"/>
        <v>#N/A</v>
      </c>
      <c r="L120" s="50" t="e">
        <f t="shared" si="22"/>
        <v>#N/A</v>
      </c>
      <c r="M120" s="50" t="e">
        <f t="shared" si="23"/>
        <v>#N/A</v>
      </c>
      <c r="N120" s="23" t="e">
        <f t="shared" si="24"/>
        <v>#N/A</v>
      </c>
      <c r="O120" s="23" t="e">
        <f t="shared" si="25"/>
        <v>#N/A</v>
      </c>
    </row>
    <row r="121" spans="1:15" ht="12.75">
      <c r="A121" s="38">
        <v>120</v>
      </c>
      <c r="B121" s="23">
        <v>120</v>
      </c>
      <c r="C121" s="23" t="e">
        <f t="shared" si="13"/>
        <v>#N/A</v>
      </c>
      <c r="D121" s="23" t="e">
        <f t="shared" si="14"/>
        <v>#N/A</v>
      </c>
      <c r="E121" s="53" t="e">
        <f t="shared" si="15"/>
        <v>#N/A</v>
      </c>
      <c r="F121" s="47" t="e">
        <f t="shared" si="16"/>
        <v>#N/A</v>
      </c>
      <c r="G121" s="53" t="e">
        <f t="shared" si="17"/>
        <v>#N/A</v>
      </c>
      <c r="H121" s="23" t="e">
        <f t="shared" si="18"/>
        <v>#N/A</v>
      </c>
      <c r="I121" s="23" t="e">
        <f t="shared" si="19"/>
        <v>#N/A</v>
      </c>
      <c r="J121" s="23" t="e">
        <f t="shared" si="20"/>
        <v>#N/A</v>
      </c>
      <c r="K121" s="50" t="e">
        <f t="shared" si="21"/>
        <v>#N/A</v>
      </c>
      <c r="L121" s="50" t="e">
        <f t="shared" si="22"/>
        <v>#N/A</v>
      </c>
      <c r="M121" s="50" t="e">
        <f t="shared" si="23"/>
        <v>#N/A</v>
      </c>
      <c r="N121" s="23" t="e">
        <f t="shared" si="24"/>
        <v>#N/A</v>
      </c>
      <c r="O121" s="23" t="e">
        <f t="shared" si="25"/>
        <v>#N/A</v>
      </c>
    </row>
    <row r="122" spans="1:15" ht="12.75">
      <c r="A122" s="38">
        <v>121</v>
      </c>
      <c r="B122" s="23">
        <v>121</v>
      </c>
      <c r="C122" s="23" t="str">
        <f t="shared" si="13"/>
        <v>m</v>
      </c>
      <c r="D122" s="23" t="str">
        <f t="shared" si="14"/>
        <v>m 2001&lt;</v>
      </c>
      <c r="E122" s="53" t="str">
        <f t="shared" si="15"/>
        <v>ŠIMAITYTĖ, Greta</v>
      </c>
      <c r="F122" s="47">
        <f t="shared" si="16"/>
        <v>37042</v>
      </c>
      <c r="G122" s="53" t="str">
        <f t="shared" si="17"/>
        <v>Gargždai RITMAS</v>
      </c>
      <c r="H122" s="23" t="str">
        <f t="shared" si="18"/>
        <v>3.8 km</v>
      </c>
      <c r="I122" s="23" t="str">
        <f t="shared" si="19"/>
        <v>2001&lt;</v>
      </c>
      <c r="J122" s="23" t="str">
        <f t="shared" si="20"/>
        <v>2001&lt;</v>
      </c>
      <c r="K122" s="50">
        <f t="shared" si="21"/>
        <v>13</v>
      </c>
      <c r="L122" s="50">
        <f t="shared" si="22"/>
        <v>13</v>
      </c>
      <c r="M122" s="50">
        <f t="shared" si="23"/>
        <v>2001</v>
      </c>
      <c r="N122" s="23" t="str">
        <f t="shared" si="24"/>
        <v>m 13</v>
      </c>
      <c r="O122" s="23" t="str">
        <f t="shared" si="25"/>
        <v>m 13</v>
      </c>
    </row>
    <row r="123" spans="1:15" ht="12.75">
      <c r="A123" s="38">
        <v>122</v>
      </c>
      <c r="B123" s="23">
        <v>122</v>
      </c>
      <c r="C123" s="23" t="str">
        <f t="shared" si="13"/>
        <v>v</v>
      </c>
      <c r="D123" s="23" t="str">
        <f t="shared" si="14"/>
        <v>v 1974&gt;</v>
      </c>
      <c r="E123" s="53" t="str">
        <f t="shared" si="15"/>
        <v>PAZDRAZDIS, Petras</v>
      </c>
      <c r="F123" s="47">
        <f t="shared" si="16"/>
        <v>23754</v>
      </c>
      <c r="G123" s="53" t="str">
        <f t="shared" si="17"/>
        <v>Kretinga ŠEIMA</v>
      </c>
      <c r="H123" s="23" t="str">
        <f t="shared" si="18"/>
        <v>21.1 km</v>
      </c>
      <c r="I123" s="23" t="str">
        <f t="shared" si="19"/>
        <v>1974&gt;</v>
      </c>
      <c r="J123" s="23" t="str">
        <f t="shared" si="20"/>
        <v>1974&gt;</v>
      </c>
      <c r="K123" s="50">
        <f t="shared" si="21"/>
        <v>49</v>
      </c>
      <c r="L123" s="50">
        <f t="shared" si="22"/>
        <v>49</v>
      </c>
      <c r="M123" s="50">
        <f t="shared" si="23"/>
        <v>1965</v>
      </c>
      <c r="N123" s="23" t="str">
        <f t="shared" si="24"/>
        <v>v 49</v>
      </c>
      <c r="O123" s="23" t="str">
        <f t="shared" si="25"/>
        <v>v 49</v>
      </c>
    </row>
    <row r="124" spans="1:15" ht="12.75">
      <c r="A124" s="38">
        <v>123</v>
      </c>
      <c r="B124" s="23">
        <v>123</v>
      </c>
      <c r="C124" s="23" t="e">
        <f t="shared" si="13"/>
        <v>#N/A</v>
      </c>
      <c r="D124" s="23" t="e">
        <f t="shared" si="14"/>
        <v>#N/A</v>
      </c>
      <c r="E124" s="53" t="e">
        <f t="shared" si="15"/>
        <v>#N/A</v>
      </c>
      <c r="F124" s="47" t="e">
        <f t="shared" si="16"/>
        <v>#N/A</v>
      </c>
      <c r="G124" s="53" t="e">
        <f t="shared" si="17"/>
        <v>#N/A</v>
      </c>
      <c r="H124" s="23" t="e">
        <f t="shared" si="18"/>
        <v>#N/A</v>
      </c>
      <c r="I124" s="23" t="e">
        <f t="shared" si="19"/>
        <v>#N/A</v>
      </c>
      <c r="J124" s="23" t="e">
        <f t="shared" si="20"/>
        <v>#N/A</v>
      </c>
      <c r="K124" s="50" t="e">
        <f t="shared" si="21"/>
        <v>#N/A</v>
      </c>
      <c r="L124" s="50" t="e">
        <f t="shared" si="22"/>
        <v>#N/A</v>
      </c>
      <c r="M124" s="50" t="e">
        <f t="shared" si="23"/>
        <v>#N/A</v>
      </c>
      <c r="N124" s="23" t="e">
        <f t="shared" si="24"/>
        <v>#N/A</v>
      </c>
      <c r="O124" s="23" t="e">
        <f t="shared" si="25"/>
        <v>#N/A</v>
      </c>
    </row>
    <row r="125" spans="1:15" ht="12.75">
      <c r="A125" s="38">
        <v>124</v>
      </c>
      <c r="B125" s="23">
        <v>124</v>
      </c>
      <c r="C125" s="23" t="e">
        <f t="shared" si="13"/>
        <v>#N/A</v>
      </c>
      <c r="D125" s="23" t="e">
        <f t="shared" si="14"/>
        <v>#N/A</v>
      </c>
      <c r="E125" s="53" t="e">
        <f t="shared" si="15"/>
        <v>#N/A</v>
      </c>
      <c r="F125" s="47" t="e">
        <f t="shared" si="16"/>
        <v>#N/A</v>
      </c>
      <c r="G125" s="53" t="e">
        <f t="shared" si="17"/>
        <v>#N/A</v>
      </c>
      <c r="H125" s="23" t="e">
        <f t="shared" si="18"/>
        <v>#N/A</v>
      </c>
      <c r="I125" s="23" t="e">
        <f t="shared" si="19"/>
        <v>#N/A</v>
      </c>
      <c r="J125" s="23" t="e">
        <f t="shared" si="20"/>
        <v>#N/A</v>
      </c>
      <c r="K125" s="50" t="e">
        <f t="shared" si="21"/>
        <v>#N/A</v>
      </c>
      <c r="L125" s="50" t="e">
        <f t="shared" si="22"/>
        <v>#N/A</v>
      </c>
      <c r="M125" s="50" t="e">
        <f t="shared" si="23"/>
        <v>#N/A</v>
      </c>
      <c r="N125" s="23" t="e">
        <f t="shared" si="24"/>
        <v>#N/A</v>
      </c>
      <c r="O125" s="23" t="e">
        <f t="shared" si="25"/>
        <v>#N/A</v>
      </c>
    </row>
    <row r="126" spans="1:15" ht="12.75">
      <c r="A126" s="38">
        <v>125</v>
      </c>
      <c r="B126" s="23">
        <v>125</v>
      </c>
      <c r="C126" s="23" t="e">
        <f t="shared" si="13"/>
        <v>#N/A</v>
      </c>
      <c r="D126" s="23" t="e">
        <f t="shared" si="14"/>
        <v>#N/A</v>
      </c>
      <c r="E126" s="53" t="e">
        <f t="shared" si="15"/>
        <v>#N/A</v>
      </c>
      <c r="F126" s="47" t="e">
        <f t="shared" si="16"/>
        <v>#N/A</v>
      </c>
      <c r="G126" s="53" t="e">
        <f t="shared" si="17"/>
        <v>#N/A</v>
      </c>
      <c r="H126" s="23" t="e">
        <f t="shared" si="18"/>
        <v>#N/A</v>
      </c>
      <c r="I126" s="23" t="e">
        <f t="shared" si="19"/>
        <v>#N/A</v>
      </c>
      <c r="J126" s="23" t="e">
        <f t="shared" si="20"/>
        <v>#N/A</v>
      </c>
      <c r="K126" s="50" t="e">
        <f t="shared" si="21"/>
        <v>#N/A</v>
      </c>
      <c r="L126" s="50" t="e">
        <f t="shared" si="22"/>
        <v>#N/A</v>
      </c>
      <c r="M126" s="50" t="e">
        <f t="shared" si="23"/>
        <v>#N/A</v>
      </c>
      <c r="N126" s="23" t="e">
        <f t="shared" si="24"/>
        <v>#N/A</v>
      </c>
      <c r="O126" s="23" t="e">
        <f t="shared" si="25"/>
        <v>#N/A</v>
      </c>
    </row>
    <row r="127" spans="1:15" ht="12.75">
      <c r="A127" s="38">
        <v>126</v>
      </c>
      <c r="B127" s="23">
        <v>126</v>
      </c>
      <c r="C127" s="23" t="e">
        <f t="shared" si="13"/>
        <v>#N/A</v>
      </c>
      <c r="D127" s="23" t="e">
        <f t="shared" si="14"/>
        <v>#N/A</v>
      </c>
      <c r="E127" s="53" t="e">
        <f t="shared" si="15"/>
        <v>#N/A</v>
      </c>
      <c r="F127" s="47" t="e">
        <f t="shared" si="16"/>
        <v>#N/A</v>
      </c>
      <c r="G127" s="53" t="e">
        <f t="shared" si="17"/>
        <v>#N/A</v>
      </c>
      <c r="H127" s="23" t="e">
        <f t="shared" si="18"/>
        <v>#N/A</v>
      </c>
      <c r="I127" s="23" t="e">
        <f t="shared" si="19"/>
        <v>#N/A</v>
      </c>
      <c r="J127" s="23" t="e">
        <f t="shared" si="20"/>
        <v>#N/A</v>
      </c>
      <c r="K127" s="50" t="e">
        <f t="shared" si="21"/>
        <v>#N/A</v>
      </c>
      <c r="L127" s="50" t="e">
        <f t="shared" si="22"/>
        <v>#N/A</v>
      </c>
      <c r="M127" s="50" t="e">
        <f t="shared" si="23"/>
        <v>#N/A</v>
      </c>
      <c r="N127" s="23" t="e">
        <f t="shared" si="24"/>
        <v>#N/A</v>
      </c>
      <c r="O127" s="23" t="e">
        <f t="shared" si="25"/>
        <v>#N/A</v>
      </c>
    </row>
    <row r="128" spans="1:15" ht="12.75">
      <c r="A128" s="38">
        <v>127</v>
      </c>
      <c r="B128" s="23">
        <v>127</v>
      </c>
      <c r="C128" s="23" t="e">
        <f t="shared" si="13"/>
        <v>#N/A</v>
      </c>
      <c r="D128" s="23" t="e">
        <f t="shared" si="14"/>
        <v>#N/A</v>
      </c>
      <c r="E128" s="53" t="e">
        <f t="shared" si="15"/>
        <v>#N/A</v>
      </c>
      <c r="F128" s="47" t="e">
        <f t="shared" si="16"/>
        <v>#N/A</v>
      </c>
      <c r="G128" s="53" t="e">
        <f t="shared" si="17"/>
        <v>#N/A</v>
      </c>
      <c r="H128" s="23" t="e">
        <f t="shared" si="18"/>
        <v>#N/A</v>
      </c>
      <c r="I128" s="23" t="e">
        <f t="shared" si="19"/>
        <v>#N/A</v>
      </c>
      <c r="J128" s="23" t="e">
        <f t="shared" si="20"/>
        <v>#N/A</v>
      </c>
      <c r="K128" s="50" t="e">
        <f t="shared" si="21"/>
        <v>#N/A</v>
      </c>
      <c r="L128" s="50" t="e">
        <f t="shared" si="22"/>
        <v>#N/A</v>
      </c>
      <c r="M128" s="50" t="e">
        <f t="shared" si="23"/>
        <v>#N/A</v>
      </c>
      <c r="N128" s="23" t="e">
        <f t="shared" si="24"/>
        <v>#N/A</v>
      </c>
      <c r="O128" s="23" t="e">
        <f t="shared" si="25"/>
        <v>#N/A</v>
      </c>
    </row>
    <row r="129" spans="1:15" ht="12.75">
      <c r="A129" s="38">
        <v>128</v>
      </c>
      <c r="B129" s="23">
        <v>128</v>
      </c>
      <c r="C129" s="23" t="e">
        <f t="shared" si="13"/>
        <v>#N/A</v>
      </c>
      <c r="D129" s="23" t="e">
        <f t="shared" si="14"/>
        <v>#N/A</v>
      </c>
      <c r="E129" s="53" t="e">
        <f t="shared" si="15"/>
        <v>#N/A</v>
      </c>
      <c r="F129" s="47" t="e">
        <f t="shared" si="16"/>
        <v>#N/A</v>
      </c>
      <c r="G129" s="53" t="e">
        <f t="shared" si="17"/>
        <v>#N/A</v>
      </c>
      <c r="H129" s="23" t="e">
        <f t="shared" si="18"/>
        <v>#N/A</v>
      </c>
      <c r="I129" s="23" t="e">
        <f t="shared" si="19"/>
        <v>#N/A</v>
      </c>
      <c r="J129" s="23" t="e">
        <f t="shared" si="20"/>
        <v>#N/A</v>
      </c>
      <c r="K129" s="50" t="e">
        <f t="shared" si="21"/>
        <v>#N/A</v>
      </c>
      <c r="L129" s="50" t="e">
        <f t="shared" si="22"/>
        <v>#N/A</v>
      </c>
      <c r="M129" s="50" t="e">
        <f t="shared" si="23"/>
        <v>#N/A</v>
      </c>
      <c r="N129" s="23" t="e">
        <f t="shared" si="24"/>
        <v>#N/A</v>
      </c>
      <c r="O129" s="23" t="e">
        <f t="shared" si="25"/>
        <v>#N/A</v>
      </c>
    </row>
    <row r="130" spans="1:15" ht="12.75">
      <c r="A130" s="38">
        <v>129</v>
      </c>
      <c r="B130" s="23">
        <v>129</v>
      </c>
      <c r="C130" s="23" t="e">
        <f aca="true" t="shared" si="26" ref="C130:C193">IF(ISBLANK(B130)," ",VLOOKUP(B130,reg,2,FALSE))</f>
        <v>#N/A</v>
      </c>
      <c r="D130" s="23" t="e">
        <f aca="true" t="shared" si="27" ref="D130:D193">IF((C130="M"),CONCATENATE(C130," ",I130),IF((C130="V"),CONCATENATE(C130," ",J130)))</f>
        <v>#N/A</v>
      </c>
      <c r="E130" s="53" t="e">
        <f aca="true" t="shared" si="28" ref="E130:E193">IF(ISBLANK(B130)," ",VLOOKUP(B130,reg,3,FALSE))</f>
        <v>#N/A</v>
      </c>
      <c r="F130" s="47" t="e">
        <f aca="true" t="shared" si="29" ref="F130:F193">IF(ISBLANK(B130)," ",VLOOKUP(B130,reg,4,FALSE))</f>
        <v>#N/A</v>
      </c>
      <c r="G130" s="53" t="e">
        <f aca="true" t="shared" si="30" ref="G130:G193">IF(ISBLANK(B130)," ",VLOOKUP(B130,reg,5,FALSE))</f>
        <v>#N/A</v>
      </c>
      <c r="H130" s="23" t="e">
        <f aca="true" t="shared" si="31" ref="H130:H193">IF((C130="M"),VLOOKUP(K130,mag_gr,3),IF((C130="V"),VLOOKUP(K130,vag_gr,3)))</f>
        <v>#N/A</v>
      </c>
      <c r="I130" s="23" t="e">
        <f aca="true" t="shared" si="32" ref="I130:I193">IF(ISBLANK(F130),"",VLOOKUP(M130,mag,3,FALSE))</f>
        <v>#N/A</v>
      </c>
      <c r="J130" s="23" t="e">
        <f aca="true" t="shared" si="33" ref="J130:J193">IF(ISBLANK(F130),"",VLOOKUP(M130,vag,3,FALSE))</f>
        <v>#N/A</v>
      </c>
      <c r="K130" s="50" t="e">
        <f aca="true" t="shared" si="34" ref="K130:K193">IF(ISBLANK(F130),"",VLOOKUP(M130,mag,2,FALSE))</f>
        <v>#N/A</v>
      </c>
      <c r="L130" s="50" t="e">
        <f aca="true" t="shared" si="35" ref="L130:L193">IF(ISBLANK(F130),"",VLOOKUP(M130,vag,2,FALSE))</f>
        <v>#N/A</v>
      </c>
      <c r="M130" s="50" t="e">
        <f aca="true" t="shared" si="36" ref="M130:M193">IF(ISBLANK(B130)," ",YEAR(F130))</f>
        <v>#N/A</v>
      </c>
      <c r="N130" s="23" t="e">
        <f aca="true" t="shared" si="37" ref="N130:N193">IF(ISBLANK(B130)," ",CONCATENATE(C130," ",K130))</f>
        <v>#N/A</v>
      </c>
      <c r="O130" s="23" t="e">
        <f aca="true" t="shared" si="38" ref="O130:O193">CONCATENATE(C130," ",L130)</f>
        <v>#N/A</v>
      </c>
    </row>
    <row r="131" spans="1:15" ht="12.75">
      <c r="A131" s="38">
        <v>130</v>
      </c>
      <c r="B131" s="23">
        <v>130</v>
      </c>
      <c r="C131" s="23" t="e">
        <f t="shared" si="26"/>
        <v>#N/A</v>
      </c>
      <c r="D131" s="23" t="e">
        <f t="shared" si="27"/>
        <v>#N/A</v>
      </c>
      <c r="E131" s="53" t="e">
        <f t="shared" si="28"/>
        <v>#N/A</v>
      </c>
      <c r="F131" s="47" t="e">
        <f t="shared" si="29"/>
        <v>#N/A</v>
      </c>
      <c r="G131" s="53" t="e">
        <f t="shared" si="30"/>
        <v>#N/A</v>
      </c>
      <c r="H131" s="23" t="e">
        <f t="shared" si="31"/>
        <v>#N/A</v>
      </c>
      <c r="I131" s="23" t="e">
        <f t="shared" si="32"/>
        <v>#N/A</v>
      </c>
      <c r="J131" s="23" t="e">
        <f t="shared" si="33"/>
        <v>#N/A</v>
      </c>
      <c r="K131" s="50" t="e">
        <f t="shared" si="34"/>
        <v>#N/A</v>
      </c>
      <c r="L131" s="50" t="e">
        <f t="shared" si="35"/>
        <v>#N/A</v>
      </c>
      <c r="M131" s="50" t="e">
        <f t="shared" si="36"/>
        <v>#N/A</v>
      </c>
      <c r="N131" s="23" t="e">
        <f t="shared" si="37"/>
        <v>#N/A</v>
      </c>
      <c r="O131" s="23" t="e">
        <f t="shared" si="38"/>
        <v>#N/A</v>
      </c>
    </row>
    <row r="132" spans="1:15" ht="12.75">
      <c r="A132" s="38">
        <v>131</v>
      </c>
      <c r="B132" s="23">
        <v>131</v>
      </c>
      <c r="C132" s="23" t="e">
        <f t="shared" si="26"/>
        <v>#N/A</v>
      </c>
      <c r="D132" s="23" t="e">
        <f t="shared" si="27"/>
        <v>#N/A</v>
      </c>
      <c r="E132" s="53" t="e">
        <f t="shared" si="28"/>
        <v>#N/A</v>
      </c>
      <c r="F132" s="47" t="e">
        <f t="shared" si="29"/>
        <v>#N/A</v>
      </c>
      <c r="G132" s="53" t="e">
        <f t="shared" si="30"/>
        <v>#N/A</v>
      </c>
      <c r="H132" s="23" t="e">
        <f t="shared" si="31"/>
        <v>#N/A</v>
      </c>
      <c r="I132" s="23" t="e">
        <f t="shared" si="32"/>
        <v>#N/A</v>
      </c>
      <c r="J132" s="23" t="e">
        <f t="shared" si="33"/>
        <v>#N/A</v>
      </c>
      <c r="K132" s="50" t="e">
        <f t="shared" si="34"/>
        <v>#N/A</v>
      </c>
      <c r="L132" s="50" t="e">
        <f t="shared" si="35"/>
        <v>#N/A</v>
      </c>
      <c r="M132" s="50" t="e">
        <f t="shared" si="36"/>
        <v>#N/A</v>
      </c>
      <c r="N132" s="23" t="e">
        <f t="shared" si="37"/>
        <v>#N/A</v>
      </c>
      <c r="O132" s="23" t="e">
        <f t="shared" si="38"/>
        <v>#N/A</v>
      </c>
    </row>
    <row r="133" spans="1:15" ht="12.75">
      <c r="A133" s="38">
        <v>132</v>
      </c>
      <c r="B133" s="23">
        <v>132</v>
      </c>
      <c r="C133" s="23" t="e">
        <f t="shared" si="26"/>
        <v>#N/A</v>
      </c>
      <c r="D133" s="23" t="e">
        <f t="shared" si="27"/>
        <v>#N/A</v>
      </c>
      <c r="E133" s="53" t="e">
        <f t="shared" si="28"/>
        <v>#N/A</v>
      </c>
      <c r="F133" s="47" t="e">
        <f t="shared" si="29"/>
        <v>#N/A</v>
      </c>
      <c r="G133" s="53" t="e">
        <f t="shared" si="30"/>
        <v>#N/A</v>
      </c>
      <c r="H133" s="23" t="e">
        <f t="shared" si="31"/>
        <v>#N/A</v>
      </c>
      <c r="I133" s="23" t="e">
        <f t="shared" si="32"/>
        <v>#N/A</v>
      </c>
      <c r="J133" s="23" t="e">
        <f t="shared" si="33"/>
        <v>#N/A</v>
      </c>
      <c r="K133" s="50" t="e">
        <f t="shared" si="34"/>
        <v>#N/A</v>
      </c>
      <c r="L133" s="50" t="e">
        <f t="shared" si="35"/>
        <v>#N/A</v>
      </c>
      <c r="M133" s="50" t="e">
        <f t="shared" si="36"/>
        <v>#N/A</v>
      </c>
      <c r="N133" s="23" t="e">
        <f t="shared" si="37"/>
        <v>#N/A</v>
      </c>
      <c r="O133" s="23" t="e">
        <f t="shared" si="38"/>
        <v>#N/A</v>
      </c>
    </row>
    <row r="134" spans="1:15" ht="12.75">
      <c r="A134" s="38">
        <v>133</v>
      </c>
      <c r="B134" s="23">
        <v>133</v>
      </c>
      <c r="C134" s="23" t="e">
        <f t="shared" si="26"/>
        <v>#N/A</v>
      </c>
      <c r="D134" s="23" t="e">
        <f t="shared" si="27"/>
        <v>#N/A</v>
      </c>
      <c r="E134" s="53" t="e">
        <f t="shared" si="28"/>
        <v>#N/A</v>
      </c>
      <c r="F134" s="47" t="e">
        <f t="shared" si="29"/>
        <v>#N/A</v>
      </c>
      <c r="G134" s="53" t="e">
        <f t="shared" si="30"/>
        <v>#N/A</v>
      </c>
      <c r="H134" s="23" t="e">
        <f t="shared" si="31"/>
        <v>#N/A</v>
      </c>
      <c r="I134" s="23" t="e">
        <f t="shared" si="32"/>
        <v>#N/A</v>
      </c>
      <c r="J134" s="23" t="e">
        <f t="shared" si="33"/>
        <v>#N/A</v>
      </c>
      <c r="K134" s="50" t="e">
        <f t="shared" si="34"/>
        <v>#N/A</v>
      </c>
      <c r="L134" s="50" t="e">
        <f t="shared" si="35"/>
        <v>#N/A</v>
      </c>
      <c r="M134" s="50" t="e">
        <f t="shared" si="36"/>
        <v>#N/A</v>
      </c>
      <c r="N134" s="23" t="e">
        <f t="shared" si="37"/>
        <v>#N/A</v>
      </c>
      <c r="O134" s="23" t="e">
        <f t="shared" si="38"/>
        <v>#N/A</v>
      </c>
    </row>
    <row r="135" spans="1:15" ht="12.75">
      <c r="A135" s="38">
        <v>134</v>
      </c>
      <c r="B135" s="23">
        <v>134</v>
      </c>
      <c r="C135" s="23" t="e">
        <f t="shared" si="26"/>
        <v>#N/A</v>
      </c>
      <c r="D135" s="23" t="e">
        <f t="shared" si="27"/>
        <v>#N/A</v>
      </c>
      <c r="E135" s="53" t="e">
        <f t="shared" si="28"/>
        <v>#N/A</v>
      </c>
      <c r="F135" s="47" t="e">
        <f t="shared" si="29"/>
        <v>#N/A</v>
      </c>
      <c r="G135" s="53" t="e">
        <f t="shared" si="30"/>
        <v>#N/A</v>
      </c>
      <c r="H135" s="23" t="e">
        <f t="shared" si="31"/>
        <v>#N/A</v>
      </c>
      <c r="I135" s="23" t="e">
        <f t="shared" si="32"/>
        <v>#N/A</v>
      </c>
      <c r="J135" s="23" t="e">
        <f t="shared" si="33"/>
        <v>#N/A</v>
      </c>
      <c r="K135" s="50" t="e">
        <f t="shared" si="34"/>
        <v>#N/A</v>
      </c>
      <c r="L135" s="50" t="e">
        <f t="shared" si="35"/>
        <v>#N/A</v>
      </c>
      <c r="M135" s="50" t="e">
        <f t="shared" si="36"/>
        <v>#N/A</v>
      </c>
      <c r="N135" s="23" t="e">
        <f t="shared" si="37"/>
        <v>#N/A</v>
      </c>
      <c r="O135" s="23" t="e">
        <f t="shared" si="38"/>
        <v>#N/A</v>
      </c>
    </row>
    <row r="136" spans="1:15" ht="12.75">
      <c r="A136" s="38">
        <v>135</v>
      </c>
      <c r="B136" s="23">
        <v>135</v>
      </c>
      <c r="C136" s="23" t="e">
        <f t="shared" si="26"/>
        <v>#N/A</v>
      </c>
      <c r="D136" s="23" t="e">
        <f t="shared" si="27"/>
        <v>#N/A</v>
      </c>
      <c r="E136" s="53" t="e">
        <f t="shared" si="28"/>
        <v>#N/A</v>
      </c>
      <c r="F136" s="47" t="e">
        <f t="shared" si="29"/>
        <v>#N/A</v>
      </c>
      <c r="G136" s="53" t="e">
        <f t="shared" si="30"/>
        <v>#N/A</v>
      </c>
      <c r="H136" s="23" t="e">
        <f t="shared" si="31"/>
        <v>#N/A</v>
      </c>
      <c r="I136" s="23" t="e">
        <f t="shared" si="32"/>
        <v>#N/A</v>
      </c>
      <c r="J136" s="23" t="e">
        <f t="shared" si="33"/>
        <v>#N/A</v>
      </c>
      <c r="K136" s="50" t="e">
        <f t="shared" si="34"/>
        <v>#N/A</v>
      </c>
      <c r="L136" s="50" t="e">
        <f t="shared" si="35"/>
        <v>#N/A</v>
      </c>
      <c r="M136" s="50" t="e">
        <f t="shared" si="36"/>
        <v>#N/A</v>
      </c>
      <c r="N136" s="23" t="e">
        <f t="shared" si="37"/>
        <v>#N/A</v>
      </c>
      <c r="O136" s="23" t="e">
        <f t="shared" si="38"/>
        <v>#N/A</v>
      </c>
    </row>
    <row r="137" spans="1:15" ht="12.75">
      <c r="A137" s="38">
        <v>136</v>
      </c>
      <c r="B137" s="23">
        <v>136</v>
      </c>
      <c r="C137" s="23" t="e">
        <f t="shared" si="26"/>
        <v>#N/A</v>
      </c>
      <c r="D137" s="23" t="e">
        <f t="shared" si="27"/>
        <v>#N/A</v>
      </c>
      <c r="E137" s="53" t="e">
        <f t="shared" si="28"/>
        <v>#N/A</v>
      </c>
      <c r="F137" s="47" t="e">
        <f t="shared" si="29"/>
        <v>#N/A</v>
      </c>
      <c r="G137" s="53" t="e">
        <f t="shared" si="30"/>
        <v>#N/A</v>
      </c>
      <c r="H137" s="23" t="e">
        <f t="shared" si="31"/>
        <v>#N/A</v>
      </c>
      <c r="I137" s="23" t="e">
        <f t="shared" si="32"/>
        <v>#N/A</v>
      </c>
      <c r="J137" s="23" t="e">
        <f t="shared" si="33"/>
        <v>#N/A</v>
      </c>
      <c r="K137" s="50" t="e">
        <f t="shared" si="34"/>
        <v>#N/A</v>
      </c>
      <c r="L137" s="50" t="e">
        <f t="shared" si="35"/>
        <v>#N/A</v>
      </c>
      <c r="M137" s="50" t="e">
        <f t="shared" si="36"/>
        <v>#N/A</v>
      </c>
      <c r="N137" s="23" t="e">
        <f t="shared" si="37"/>
        <v>#N/A</v>
      </c>
      <c r="O137" s="23" t="e">
        <f t="shared" si="38"/>
        <v>#N/A</v>
      </c>
    </row>
    <row r="138" spans="1:15" ht="12.75">
      <c r="A138" s="38">
        <v>137</v>
      </c>
      <c r="B138" s="23">
        <v>137</v>
      </c>
      <c r="C138" s="23" t="e">
        <f t="shared" si="26"/>
        <v>#N/A</v>
      </c>
      <c r="D138" s="23" t="e">
        <f t="shared" si="27"/>
        <v>#N/A</v>
      </c>
      <c r="E138" s="53" t="e">
        <f t="shared" si="28"/>
        <v>#N/A</v>
      </c>
      <c r="F138" s="47" t="e">
        <f t="shared" si="29"/>
        <v>#N/A</v>
      </c>
      <c r="G138" s="53" t="e">
        <f t="shared" si="30"/>
        <v>#N/A</v>
      </c>
      <c r="H138" s="23" t="e">
        <f t="shared" si="31"/>
        <v>#N/A</v>
      </c>
      <c r="I138" s="23" t="e">
        <f t="shared" si="32"/>
        <v>#N/A</v>
      </c>
      <c r="J138" s="23" t="e">
        <f t="shared" si="33"/>
        <v>#N/A</v>
      </c>
      <c r="K138" s="50" t="e">
        <f t="shared" si="34"/>
        <v>#N/A</v>
      </c>
      <c r="L138" s="50" t="e">
        <f t="shared" si="35"/>
        <v>#N/A</v>
      </c>
      <c r="M138" s="50" t="e">
        <f t="shared" si="36"/>
        <v>#N/A</v>
      </c>
      <c r="N138" s="23" t="e">
        <f t="shared" si="37"/>
        <v>#N/A</v>
      </c>
      <c r="O138" s="23" t="e">
        <f t="shared" si="38"/>
        <v>#N/A</v>
      </c>
    </row>
    <row r="139" spans="1:15" ht="12.75">
      <c r="A139" s="38">
        <v>138</v>
      </c>
      <c r="B139" s="23">
        <v>138</v>
      </c>
      <c r="C139" s="23" t="str">
        <f t="shared" si="26"/>
        <v>v</v>
      </c>
      <c r="D139" s="23" t="str">
        <f t="shared" si="27"/>
        <v>v 1974&gt;</v>
      </c>
      <c r="E139" s="53" t="str">
        <f t="shared" si="28"/>
        <v>LITVINAVIČIUS, Saulius</v>
      </c>
      <c r="F139" s="47">
        <f t="shared" si="29"/>
        <v>26913</v>
      </c>
      <c r="G139" s="53" t="str">
        <f t="shared" si="30"/>
        <v>Jonava MARATONAS</v>
      </c>
      <c r="H139" s="23" t="str">
        <f t="shared" si="31"/>
        <v>21.1 km</v>
      </c>
      <c r="I139" s="23" t="str">
        <f t="shared" si="32"/>
        <v>1974&gt;</v>
      </c>
      <c r="J139" s="23" t="str">
        <f t="shared" si="33"/>
        <v>1974&gt;</v>
      </c>
      <c r="K139" s="50">
        <f t="shared" si="34"/>
        <v>41</v>
      </c>
      <c r="L139" s="50">
        <f t="shared" si="35"/>
        <v>41</v>
      </c>
      <c r="M139" s="50">
        <f t="shared" si="36"/>
        <v>1973</v>
      </c>
      <c r="N139" s="23" t="str">
        <f t="shared" si="37"/>
        <v>v 41</v>
      </c>
      <c r="O139" s="23" t="str">
        <f t="shared" si="38"/>
        <v>v 41</v>
      </c>
    </row>
    <row r="140" spans="1:15" ht="12.75">
      <c r="A140" s="38">
        <v>139</v>
      </c>
      <c r="B140" s="23">
        <v>139</v>
      </c>
      <c r="C140" s="23" t="e">
        <f t="shared" si="26"/>
        <v>#N/A</v>
      </c>
      <c r="D140" s="23" t="e">
        <f t="shared" si="27"/>
        <v>#N/A</v>
      </c>
      <c r="E140" s="53" t="e">
        <f t="shared" si="28"/>
        <v>#N/A</v>
      </c>
      <c r="F140" s="47" t="e">
        <f t="shared" si="29"/>
        <v>#N/A</v>
      </c>
      <c r="G140" s="53" t="e">
        <f t="shared" si="30"/>
        <v>#N/A</v>
      </c>
      <c r="H140" s="23" t="e">
        <f t="shared" si="31"/>
        <v>#N/A</v>
      </c>
      <c r="I140" s="23" t="e">
        <f t="shared" si="32"/>
        <v>#N/A</v>
      </c>
      <c r="J140" s="23" t="e">
        <f t="shared" si="33"/>
        <v>#N/A</v>
      </c>
      <c r="K140" s="50" t="e">
        <f t="shared" si="34"/>
        <v>#N/A</v>
      </c>
      <c r="L140" s="50" t="e">
        <f t="shared" si="35"/>
        <v>#N/A</v>
      </c>
      <c r="M140" s="50" t="e">
        <f t="shared" si="36"/>
        <v>#N/A</v>
      </c>
      <c r="N140" s="23" t="e">
        <f t="shared" si="37"/>
        <v>#N/A</v>
      </c>
      <c r="O140" s="23" t="e">
        <f t="shared" si="38"/>
        <v>#N/A</v>
      </c>
    </row>
    <row r="141" spans="1:15" ht="12.75">
      <c r="A141" s="38">
        <v>140</v>
      </c>
      <c r="B141" s="23">
        <v>140</v>
      </c>
      <c r="C141" s="23" t="e">
        <f t="shared" si="26"/>
        <v>#N/A</v>
      </c>
      <c r="D141" s="23" t="e">
        <f t="shared" si="27"/>
        <v>#N/A</v>
      </c>
      <c r="E141" s="53" t="e">
        <f t="shared" si="28"/>
        <v>#N/A</v>
      </c>
      <c r="F141" s="47" t="e">
        <f t="shared" si="29"/>
        <v>#N/A</v>
      </c>
      <c r="G141" s="53" t="e">
        <f t="shared" si="30"/>
        <v>#N/A</v>
      </c>
      <c r="H141" s="23" t="e">
        <f t="shared" si="31"/>
        <v>#N/A</v>
      </c>
      <c r="I141" s="23" t="e">
        <f t="shared" si="32"/>
        <v>#N/A</v>
      </c>
      <c r="J141" s="23" t="e">
        <f t="shared" si="33"/>
        <v>#N/A</v>
      </c>
      <c r="K141" s="50" t="e">
        <f t="shared" si="34"/>
        <v>#N/A</v>
      </c>
      <c r="L141" s="50" t="e">
        <f t="shared" si="35"/>
        <v>#N/A</v>
      </c>
      <c r="M141" s="50" t="e">
        <f t="shared" si="36"/>
        <v>#N/A</v>
      </c>
      <c r="N141" s="23" t="e">
        <f t="shared" si="37"/>
        <v>#N/A</v>
      </c>
      <c r="O141" s="23" t="e">
        <f t="shared" si="38"/>
        <v>#N/A</v>
      </c>
    </row>
    <row r="142" spans="1:15" ht="12.75">
      <c r="A142" s="38">
        <v>141</v>
      </c>
      <c r="B142" s="23">
        <v>141</v>
      </c>
      <c r="C142" s="23" t="e">
        <f t="shared" si="26"/>
        <v>#N/A</v>
      </c>
      <c r="D142" s="23" t="e">
        <f t="shared" si="27"/>
        <v>#N/A</v>
      </c>
      <c r="E142" s="53" t="e">
        <f t="shared" si="28"/>
        <v>#N/A</v>
      </c>
      <c r="F142" s="47" t="e">
        <f t="shared" si="29"/>
        <v>#N/A</v>
      </c>
      <c r="G142" s="53" t="e">
        <f t="shared" si="30"/>
        <v>#N/A</v>
      </c>
      <c r="H142" s="23" t="e">
        <f t="shared" si="31"/>
        <v>#N/A</v>
      </c>
      <c r="I142" s="23" t="e">
        <f t="shared" si="32"/>
        <v>#N/A</v>
      </c>
      <c r="J142" s="23" t="e">
        <f t="shared" si="33"/>
        <v>#N/A</v>
      </c>
      <c r="K142" s="50" t="e">
        <f t="shared" si="34"/>
        <v>#N/A</v>
      </c>
      <c r="L142" s="50" t="e">
        <f t="shared" si="35"/>
        <v>#N/A</v>
      </c>
      <c r="M142" s="50" t="e">
        <f t="shared" si="36"/>
        <v>#N/A</v>
      </c>
      <c r="N142" s="23" t="e">
        <f t="shared" si="37"/>
        <v>#N/A</v>
      </c>
      <c r="O142" s="23" t="e">
        <f t="shared" si="38"/>
        <v>#N/A</v>
      </c>
    </row>
    <row r="143" spans="1:15" ht="12.75">
      <c r="A143" s="38">
        <v>142</v>
      </c>
      <c r="B143" s="23">
        <v>142</v>
      </c>
      <c r="C143" s="23" t="e">
        <f t="shared" si="26"/>
        <v>#N/A</v>
      </c>
      <c r="D143" s="23" t="e">
        <f t="shared" si="27"/>
        <v>#N/A</v>
      </c>
      <c r="E143" s="53" t="e">
        <f t="shared" si="28"/>
        <v>#N/A</v>
      </c>
      <c r="F143" s="47" t="e">
        <f t="shared" si="29"/>
        <v>#N/A</v>
      </c>
      <c r="G143" s="53" t="e">
        <f t="shared" si="30"/>
        <v>#N/A</v>
      </c>
      <c r="H143" s="23" t="e">
        <f t="shared" si="31"/>
        <v>#N/A</v>
      </c>
      <c r="I143" s="23" t="e">
        <f t="shared" si="32"/>
        <v>#N/A</v>
      </c>
      <c r="J143" s="23" t="e">
        <f t="shared" si="33"/>
        <v>#N/A</v>
      </c>
      <c r="K143" s="50" t="e">
        <f t="shared" si="34"/>
        <v>#N/A</v>
      </c>
      <c r="L143" s="50" t="e">
        <f t="shared" si="35"/>
        <v>#N/A</v>
      </c>
      <c r="M143" s="50" t="e">
        <f t="shared" si="36"/>
        <v>#N/A</v>
      </c>
      <c r="N143" s="23" t="e">
        <f t="shared" si="37"/>
        <v>#N/A</v>
      </c>
      <c r="O143" s="23" t="e">
        <f t="shared" si="38"/>
        <v>#N/A</v>
      </c>
    </row>
    <row r="144" spans="1:15" ht="12.75">
      <c r="A144" s="38">
        <v>143</v>
      </c>
      <c r="B144" s="23">
        <v>143</v>
      </c>
      <c r="C144" s="23" t="e">
        <f t="shared" si="26"/>
        <v>#N/A</v>
      </c>
      <c r="D144" s="23" t="e">
        <f t="shared" si="27"/>
        <v>#N/A</v>
      </c>
      <c r="E144" s="53" t="e">
        <f t="shared" si="28"/>
        <v>#N/A</v>
      </c>
      <c r="F144" s="47" t="e">
        <f t="shared" si="29"/>
        <v>#N/A</v>
      </c>
      <c r="G144" s="53" t="e">
        <f t="shared" si="30"/>
        <v>#N/A</v>
      </c>
      <c r="H144" s="23" t="e">
        <f t="shared" si="31"/>
        <v>#N/A</v>
      </c>
      <c r="I144" s="23" t="e">
        <f t="shared" si="32"/>
        <v>#N/A</v>
      </c>
      <c r="J144" s="23" t="e">
        <f t="shared" si="33"/>
        <v>#N/A</v>
      </c>
      <c r="K144" s="50" t="e">
        <f t="shared" si="34"/>
        <v>#N/A</v>
      </c>
      <c r="L144" s="50" t="e">
        <f t="shared" si="35"/>
        <v>#N/A</v>
      </c>
      <c r="M144" s="50" t="e">
        <f t="shared" si="36"/>
        <v>#N/A</v>
      </c>
      <c r="N144" s="23" t="e">
        <f t="shared" si="37"/>
        <v>#N/A</v>
      </c>
      <c r="O144" s="23" t="e">
        <f t="shared" si="38"/>
        <v>#N/A</v>
      </c>
    </row>
    <row r="145" spans="1:15" ht="12.75">
      <c r="A145" s="38">
        <v>144</v>
      </c>
      <c r="B145" s="23">
        <v>144</v>
      </c>
      <c r="C145" s="23" t="e">
        <f t="shared" si="26"/>
        <v>#N/A</v>
      </c>
      <c r="D145" s="23" t="e">
        <f t="shared" si="27"/>
        <v>#N/A</v>
      </c>
      <c r="E145" s="53" t="e">
        <f t="shared" si="28"/>
        <v>#N/A</v>
      </c>
      <c r="F145" s="47" t="e">
        <f t="shared" si="29"/>
        <v>#N/A</v>
      </c>
      <c r="G145" s="53" t="e">
        <f t="shared" si="30"/>
        <v>#N/A</v>
      </c>
      <c r="H145" s="23" t="e">
        <f t="shared" si="31"/>
        <v>#N/A</v>
      </c>
      <c r="I145" s="23" t="e">
        <f t="shared" si="32"/>
        <v>#N/A</v>
      </c>
      <c r="J145" s="23" t="e">
        <f t="shared" si="33"/>
        <v>#N/A</v>
      </c>
      <c r="K145" s="50" t="e">
        <f t="shared" si="34"/>
        <v>#N/A</v>
      </c>
      <c r="L145" s="50" t="e">
        <f t="shared" si="35"/>
        <v>#N/A</v>
      </c>
      <c r="M145" s="50" t="e">
        <f t="shared" si="36"/>
        <v>#N/A</v>
      </c>
      <c r="N145" s="23" t="e">
        <f t="shared" si="37"/>
        <v>#N/A</v>
      </c>
      <c r="O145" s="23" t="e">
        <f t="shared" si="38"/>
        <v>#N/A</v>
      </c>
    </row>
    <row r="146" spans="1:15" ht="12.75">
      <c r="A146" s="38">
        <v>145</v>
      </c>
      <c r="B146" s="23">
        <v>145</v>
      </c>
      <c r="C146" s="23" t="e">
        <f t="shared" si="26"/>
        <v>#N/A</v>
      </c>
      <c r="D146" s="23" t="e">
        <f t="shared" si="27"/>
        <v>#N/A</v>
      </c>
      <c r="E146" s="53" t="e">
        <f t="shared" si="28"/>
        <v>#N/A</v>
      </c>
      <c r="F146" s="47" t="e">
        <f t="shared" si="29"/>
        <v>#N/A</v>
      </c>
      <c r="G146" s="53" t="e">
        <f t="shared" si="30"/>
        <v>#N/A</v>
      </c>
      <c r="H146" s="23" t="e">
        <f t="shared" si="31"/>
        <v>#N/A</v>
      </c>
      <c r="I146" s="23" t="e">
        <f t="shared" si="32"/>
        <v>#N/A</v>
      </c>
      <c r="J146" s="23" t="e">
        <f t="shared" si="33"/>
        <v>#N/A</v>
      </c>
      <c r="K146" s="50" t="e">
        <f t="shared" si="34"/>
        <v>#N/A</v>
      </c>
      <c r="L146" s="50" t="e">
        <f t="shared" si="35"/>
        <v>#N/A</v>
      </c>
      <c r="M146" s="50" t="e">
        <f t="shared" si="36"/>
        <v>#N/A</v>
      </c>
      <c r="N146" s="23" t="e">
        <f t="shared" si="37"/>
        <v>#N/A</v>
      </c>
      <c r="O146" s="23" t="e">
        <f t="shared" si="38"/>
        <v>#N/A</v>
      </c>
    </row>
    <row r="147" spans="1:15" ht="12.75">
      <c r="A147" s="38">
        <v>146</v>
      </c>
      <c r="B147" s="23">
        <v>146</v>
      </c>
      <c r="C147" s="23" t="e">
        <f t="shared" si="26"/>
        <v>#N/A</v>
      </c>
      <c r="D147" s="23" t="e">
        <f t="shared" si="27"/>
        <v>#N/A</v>
      </c>
      <c r="E147" s="53" t="e">
        <f t="shared" si="28"/>
        <v>#N/A</v>
      </c>
      <c r="F147" s="47" t="e">
        <f t="shared" si="29"/>
        <v>#N/A</v>
      </c>
      <c r="G147" s="53" t="e">
        <f t="shared" si="30"/>
        <v>#N/A</v>
      </c>
      <c r="H147" s="23" t="e">
        <f t="shared" si="31"/>
        <v>#N/A</v>
      </c>
      <c r="I147" s="23" t="e">
        <f t="shared" si="32"/>
        <v>#N/A</v>
      </c>
      <c r="J147" s="23" t="e">
        <f t="shared" si="33"/>
        <v>#N/A</v>
      </c>
      <c r="K147" s="50" t="e">
        <f t="shared" si="34"/>
        <v>#N/A</v>
      </c>
      <c r="L147" s="50" t="e">
        <f t="shared" si="35"/>
        <v>#N/A</v>
      </c>
      <c r="M147" s="50" t="e">
        <f t="shared" si="36"/>
        <v>#N/A</v>
      </c>
      <c r="N147" s="23" t="e">
        <f t="shared" si="37"/>
        <v>#N/A</v>
      </c>
      <c r="O147" s="23" t="e">
        <f t="shared" si="38"/>
        <v>#N/A</v>
      </c>
    </row>
    <row r="148" spans="1:15" ht="12.75">
      <c r="A148" s="38">
        <v>147</v>
      </c>
      <c r="B148" s="23">
        <v>147</v>
      </c>
      <c r="C148" s="23" t="e">
        <f t="shared" si="26"/>
        <v>#N/A</v>
      </c>
      <c r="D148" s="23" t="e">
        <f t="shared" si="27"/>
        <v>#N/A</v>
      </c>
      <c r="E148" s="53" t="e">
        <f t="shared" si="28"/>
        <v>#N/A</v>
      </c>
      <c r="F148" s="47" t="e">
        <f t="shared" si="29"/>
        <v>#N/A</v>
      </c>
      <c r="G148" s="53" t="e">
        <f t="shared" si="30"/>
        <v>#N/A</v>
      </c>
      <c r="H148" s="23" t="e">
        <f t="shared" si="31"/>
        <v>#N/A</v>
      </c>
      <c r="I148" s="23" t="e">
        <f t="shared" si="32"/>
        <v>#N/A</v>
      </c>
      <c r="J148" s="23" t="e">
        <f t="shared" si="33"/>
        <v>#N/A</v>
      </c>
      <c r="K148" s="50" t="e">
        <f t="shared" si="34"/>
        <v>#N/A</v>
      </c>
      <c r="L148" s="50" t="e">
        <f t="shared" si="35"/>
        <v>#N/A</v>
      </c>
      <c r="M148" s="50" t="e">
        <f t="shared" si="36"/>
        <v>#N/A</v>
      </c>
      <c r="N148" s="23" t="e">
        <f t="shared" si="37"/>
        <v>#N/A</v>
      </c>
      <c r="O148" s="23" t="e">
        <f t="shared" si="38"/>
        <v>#N/A</v>
      </c>
    </row>
    <row r="149" spans="1:15" ht="12.75">
      <c r="A149" s="38">
        <v>148</v>
      </c>
      <c r="B149" s="23">
        <v>148</v>
      </c>
      <c r="C149" s="23" t="e">
        <f t="shared" si="26"/>
        <v>#N/A</v>
      </c>
      <c r="D149" s="23" t="e">
        <f t="shared" si="27"/>
        <v>#N/A</v>
      </c>
      <c r="E149" s="53" t="e">
        <f t="shared" si="28"/>
        <v>#N/A</v>
      </c>
      <c r="F149" s="47" t="e">
        <f t="shared" si="29"/>
        <v>#N/A</v>
      </c>
      <c r="G149" s="53" t="e">
        <f t="shared" si="30"/>
        <v>#N/A</v>
      </c>
      <c r="H149" s="23" t="e">
        <f t="shared" si="31"/>
        <v>#N/A</v>
      </c>
      <c r="I149" s="23" t="e">
        <f t="shared" si="32"/>
        <v>#N/A</v>
      </c>
      <c r="J149" s="23" t="e">
        <f t="shared" si="33"/>
        <v>#N/A</v>
      </c>
      <c r="K149" s="50" t="e">
        <f t="shared" si="34"/>
        <v>#N/A</v>
      </c>
      <c r="L149" s="50" t="e">
        <f t="shared" si="35"/>
        <v>#N/A</v>
      </c>
      <c r="M149" s="50" t="e">
        <f t="shared" si="36"/>
        <v>#N/A</v>
      </c>
      <c r="N149" s="23" t="e">
        <f t="shared" si="37"/>
        <v>#N/A</v>
      </c>
      <c r="O149" s="23" t="e">
        <f t="shared" si="38"/>
        <v>#N/A</v>
      </c>
    </row>
    <row r="150" spans="1:15" ht="12.75">
      <c r="A150" s="38">
        <v>149</v>
      </c>
      <c r="B150" s="23">
        <v>149</v>
      </c>
      <c r="C150" s="23" t="e">
        <f t="shared" si="26"/>
        <v>#N/A</v>
      </c>
      <c r="D150" s="23" t="e">
        <f t="shared" si="27"/>
        <v>#N/A</v>
      </c>
      <c r="E150" s="53" t="e">
        <f t="shared" si="28"/>
        <v>#N/A</v>
      </c>
      <c r="F150" s="47" t="e">
        <f t="shared" si="29"/>
        <v>#N/A</v>
      </c>
      <c r="G150" s="53" t="e">
        <f t="shared" si="30"/>
        <v>#N/A</v>
      </c>
      <c r="H150" s="23" t="e">
        <f t="shared" si="31"/>
        <v>#N/A</v>
      </c>
      <c r="I150" s="23" t="e">
        <f t="shared" si="32"/>
        <v>#N/A</v>
      </c>
      <c r="J150" s="23" t="e">
        <f t="shared" si="33"/>
        <v>#N/A</v>
      </c>
      <c r="K150" s="50" t="e">
        <f t="shared" si="34"/>
        <v>#N/A</v>
      </c>
      <c r="L150" s="50" t="e">
        <f t="shared" si="35"/>
        <v>#N/A</v>
      </c>
      <c r="M150" s="50" t="e">
        <f t="shared" si="36"/>
        <v>#N/A</v>
      </c>
      <c r="N150" s="23" t="e">
        <f t="shared" si="37"/>
        <v>#N/A</v>
      </c>
      <c r="O150" s="23" t="e">
        <f t="shared" si="38"/>
        <v>#N/A</v>
      </c>
    </row>
    <row r="151" spans="1:15" ht="12.75">
      <c r="A151" s="38">
        <v>150</v>
      </c>
      <c r="B151" s="23">
        <v>150</v>
      </c>
      <c r="C151" s="23" t="e">
        <f t="shared" si="26"/>
        <v>#N/A</v>
      </c>
      <c r="D151" s="23" t="e">
        <f t="shared" si="27"/>
        <v>#N/A</v>
      </c>
      <c r="E151" s="53" t="e">
        <f t="shared" si="28"/>
        <v>#N/A</v>
      </c>
      <c r="F151" s="47" t="e">
        <f t="shared" si="29"/>
        <v>#N/A</v>
      </c>
      <c r="G151" s="53" t="e">
        <f t="shared" si="30"/>
        <v>#N/A</v>
      </c>
      <c r="H151" s="23" t="e">
        <f t="shared" si="31"/>
        <v>#N/A</v>
      </c>
      <c r="I151" s="23" t="e">
        <f t="shared" si="32"/>
        <v>#N/A</v>
      </c>
      <c r="J151" s="23" t="e">
        <f t="shared" si="33"/>
        <v>#N/A</v>
      </c>
      <c r="K151" s="50" t="e">
        <f t="shared" si="34"/>
        <v>#N/A</v>
      </c>
      <c r="L151" s="50" t="e">
        <f t="shared" si="35"/>
        <v>#N/A</v>
      </c>
      <c r="M151" s="50" t="e">
        <f t="shared" si="36"/>
        <v>#N/A</v>
      </c>
      <c r="N151" s="23" t="e">
        <f t="shared" si="37"/>
        <v>#N/A</v>
      </c>
      <c r="O151" s="23" t="e">
        <f t="shared" si="38"/>
        <v>#N/A</v>
      </c>
    </row>
    <row r="152" spans="1:15" ht="12.75">
      <c r="A152" s="38">
        <v>151</v>
      </c>
      <c r="B152" s="23">
        <v>151</v>
      </c>
      <c r="C152" s="23" t="e">
        <f t="shared" si="26"/>
        <v>#N/A</v>
      </c>
      <c r="D152" s="23" t="e">
        <f t="shared" si="27"/>
        <v>#N/A</v>
      </c>
      <c r="E152" s="53" t="e">
        <f t="shared" si="28"/>
        <v>#N/A</v>
      </c>
      <c r="F152" s="47" t="e">
        <f t="shared" si="29"/>
        <v>#N/A</v>
      </c>
      <c r="G152" s="53" t="e">
        <f t="shared" si="30"/>
        <v>#N/A</v>
      </c>
      <c r="H152" s="23" t="e">
        <f t="shared" si="31"/>
        <v>#N/A</v>
      </c>
      <c r="I152" s="23" t="e">
        <f t="shared" si="32"/>
        <v>#N/A</v>
      </c>
      <c r="J152" s="23" t="e">
        <f t="shared" si="33"/>
        <v>#N/A</v>
      </c>
      <c r="K152" s="50" t="e">
        <f t="shared" si="34"/>
        <v>#N/A</v>
      </c>
      <c r="L152" s="50" t="e">
        <f t="shared" si="35"/>
        <v>#N/A</v>
      </c>
      <c r="M152" s="50" t="e">
        <f t="shared" si="36"/>
        <v>#N/A</v>
      </c>
      <c r="N152" s="23" t="e">
        <f t="shared" si="37"/>
        <v>#N/A</v>
      </c>
      <c r="O152" s="23" t="e">
        <f t="shared" si="38"/>
        <v>#N/A</v>
      </c>
    </row>
    <row r="153" spans="1:15" ht="12.75">
      <c r="A153" s="38">
        <v>152</v>
      </c>
      <c r="B153" s="23">
        <v>152</v>
      </c>
      <c r="C153" s="23" t="e">
        <f t="shared" si="26"/>
        <v>#N/A</v>
      </c>
      <c r="D153" s="23" t="e">
        <f t="shared" si="27"/>
        <v>#N/A</v>
      </c>
      <c r="E153" s="53" t="e">
        <f t="shared" si="28"/>
        <v>#N/A</v>
      </c>
      <c r="F153" s="47" t="e">
        <f t="shared" si="29"/>
        <v>#N/A</v>
      </c>
      <c r="G153" s="53" t="e">
        <f t="shared" si="30"/>
        <v>#N/A</v>
      </c>
      <c r="H153" s="23" t="e">
        <f t="shared" si="31"/>
        <v>#N/A</v>
      </c>
      <c r="I153" s="23" t="e">
        <f t="shared" si="32"/>
        <v>#N/A</v>
      </c>
      <c r="J153" s="23" t="e">
        <f t="shared" si="33"/>
        <v>#N/A</v>
      </c>
      <c r="K153" s="50" t="e">
        <f t="shared" si="34"/>
        <v>#N/A</v>
      </c>
      <c r="L153" s="50" t="e">
        <f t="shared" si="35"/>
        <v>#N/A</v>
      </c>
      <c r="M153" s="50" t="e">
        <f t="shared" si="36"/>
        <v>#N/A</v>
      </c>
      <c r="N153" s="23" t="e">
        <f t="shared" si="37"/>
        <v>#N/A</v>
      </c>
      <c r="O153" s="23" t="e">
        <f t="shared" si="38"/>
        <v>#N/A</v>
      </c>
    </row>
    <row r="154" spans="1:15" ht="12.75">
      <c r="A154" s="38">
        <v>153</v>
      </c>
      <c r="B154" s="23">
        <v>153</v>
      </c>
      <c r="C154" s="23" t="e">
        <f t="shared" si="26"/>
        <v>#N/A</v>
      </c>
      <c r="D154" s="23" t="e">
        <f t="shared" si="27"/>
        <v>#N/A</v>
      </c>
      <c r="E154" s="53" t="e">
        <f t="shared" si="28"/>
        <v>#N/A</v>
      </c>
      <c r="F154" s="47" t="e">
        <f t="shared" si="29"/>
        <v>#N/A</v>
      </c>
      <c r="G154" s="53" t="e">
        <f t="shared" si="30"/>
        <v>#N/A</v>
      </c>
      <c r="H154" s="23" t="e">
        <f t="shared" si="31"/>
        <v>#N/A</v>
      </c>
      <c r="I154" s="23" t="e">
        <f t="shared" si="32"/>
        <v>#N/A</v>
      </c>
      <c r="J154" s="23" t="e">
        <f t="shared" si="33"/>
        <v>#N/A</v>
      </c>
      <c r="K154" s="50" t="e">
        <f t="shared" si="34"/>
        <v>#N/A</v>
      </c>
      <c r="L154" s="50" t="e">
        <f t="shared" si="35"/>
        <v>#N/A</v>
      </c>
      <c r="M154" s="50" t="e">
        <f t="shared" si="36"/>
        <v>#N/A</v>
      </c>
      <c r="N154" s="23" t="e">
        <f t="shared" si="37"/>
        <v>#N/A</v>
      </c>
      <c r="O154" s="23" t="e">
        <f t="shared" si="38"/>
        <v>#N/A</v>
      </c>
    </row>
    <row r="155" spans="1:15" ht="12.75">
      <c r="A155" s="38">
        <v>154</v>
      </c>
      <c r="B155" s="23">
        <v>154</v>
      </c>
      <c r="C155" s="23" t="e">
        <f t="shared" si="26"/>
        <v>#N/A</v>
      </c>
      <c r="D155" s="23" t="e">
        <f t="shared" si="27"/>
        <v>#N/A</v>
      </c>
      <c r="E155" s="53" t="e">
        <f t="shared" si="28"/>
        <v>#N/A</v>
      </c>
      <c r="F155" s="47" t="e">
        <f t="shared" si="29"/>
        <v>#N/A</v>
      </c>
      <c r="G155" s="53" t="e">
        <f t="shared" si="30"/>
        <v>#N/A</v>
      </c>
      <c r="H155" s="23" t="e">
        <f t="shared" si="31"/>
        <v>#N/A</v>
      </c>
      <c r="I155" s="23" t="e">
        <f t="shared" si="32"/>
        <v>#N/A</v>
      </c>
      <c r="J155" s="23" t="e">
        <f t="shared" si="33"/>
        <v>#N/A</v>
      </c>
      <c r="K155" s="50" t="e">
        <f t="shared" si="34"/>
        <v>#N/A</v>
      </c>
      <c r="L155" s="50" t="e">
        <f t="shared" si="35"/>
        <v>#N/A</v>
      </c>
      <c r="M155" s="50" t="e">
        <f t="shared" si="36"/>
        <v>#N/A</v>
      </c>
      <c r="N155" s="23" t="e">
        <f t="shared" si="37"/>
        <v>#N/A</v>
      </c>
      <c r="O155" s="23" t="e">
        <f t="shared" si="38"/>
        <v>#N/A</v>
      </c>
    </row>
    <row r="156" spans="1:15" ht="12.75">
      <c r="A156" s="38">
        <v>155</v>
      </c>
      <c r="B156" s="23">
        <v>155</v>
      </c>
      <c r="C156" s="23" t="e">
        <f t="shared" si="26"/>
        <v>#N/A</v>
      </c>
      <c r="D156" s="23" t="e">
        <f t="shared" si="27"/>
        <v>#N/A</v>
      </c>
      <c r="E156" s="53" t="e">
        <f t="shared" si="28"/>
        <v>#N/A</v>
      </c>
      <c r="F156" s="47" t="e">
        <f t="shared" si="29"/>
        <v>#N/A</v>
      </c>
      <c r="G156" s="53" t="e">
        <f t="shared" si="30"/>
        <v>#N/A</v>
      </c>
      <c r="H156" s="23" t="e">
        <f t="shared" si="31"/>
        <v>#N/A</v>
      </c>
      <c r="I156" s="23" t="e">
        <f t="shared" si="32"/>
        <v>#N/A</v>
      </c>
      <c r="J156" s="23" t="e">
        <f t="shared" si="33"/>
        <v>#N/A</v>
      </c>
      <c r="K156" s="50" t="e">
        <f t="shared" si="34"/>
        <v>#N/A</v>
      </c>
      <c r="L156" s="50" t="e">
        <f t="shared" si="35"/>
        <v>#N/A</v>
      </c>
      <c r="M156" s="50" t="e">
        <f t="shared" si="36"/>
        <v>#N/A</v>
      </c>
      <c r="N156" s="23" t="e">
        <f t="shared" si="37"/>
        <v>#N/A</v>
      </c>
      <c r="O156" s="23" t="e">
        <f t="shared" si="38"/>
        <v>#N/A</v>
      </c>
    </row>
    <row r="157" spans="1:15" ht="12.75">
      <c r="A157" s="38">
        <v>156</v>
      </c>
      <c r="B157" s="23">
        <v>156</v>
      </c>
      <c r="C157" s="23" t="e">
        <f t="shared" si="26"/>
        <v>#N/A</v>
      </c>
      <c r="D157" s="23" t="e">
        <f t="shared" si="27"/>
        <v>#N/A</v>
      </c>
      <c r="E157" s="53" t="e">
        <f t="shared" si="28"/>
        <v>#N/A</v>
      </c>
      <c r="F157" s="47" t="e">
        <f t="shared" si="29"/>
        <v>#N/A</v>
      </c>
      <c r="G157" s="53" t="e">
        <f t="shared" si="30"/>
        <v>#N/A</v>
      </c>
      <c r="H157" s="23" t="e">
        <f t="shared" si="31"/>
        <v>#N/A</v>
      </c>
      <c r="I157" s="23" t="e">
        <f t="shared" si="32"/>
        <v>#N/A</v>
      </c>
      <c r="J157" s="23" t="e">
        <f t="shared" si="33"/>
        <v>#N/A</v>
      </c>
      <c r="K157" s="50" t="e">
        <f t="shared" si="34"/>
        <v>#N/A</v>
      </c>
      <c r="L157" s="50" t="e">
        <f t="shared" si="35"/>
        <v>#N/A</v>
      </c>
      <c r="M157" s="50" t="e">
        <f t="shared" si="36"/>
        <v>#N/A</v>
      </c>
      <c r="N157" s="23" t="e">
        <f t="shared" si="37"/>
        <v>#N/A</v>
      </c>
      <c r="O157" s="23" t="e">
        <f t="shared" si="38"/>
        <v>#N/A</v>
      </c>
    </row>
    <row r="158" spans="1:15" ht="12.75">
      <c r="A158" s="38">
        <v>157</v>
      </c>
      <c r="B158" s="23">
        <v>157</v>
      </c>
      <c r="C158" s="23" t="e">
        <f t="shared" si="26"/>
        <v>#N/A</v>
      </c>
      <c r="D158" s="23" t="e">
        <f t="shared" si="27"/>
        <v>#N/A</v>
      </c>
      <c r="E158" s="53" t="e">
        <f t="shared" si="28"/>
        <v>#N/A</v>
      </c>
      <c r="F158" s="47" t="e">
        <f t="shared" si="29"/>
        <v>#N/A</v>
      </c>
      <c r="G158" s="53" t="e">
        <f t="shared" si="30"/>
        <v>#N/A</v>
      </c>
      <c r="H158" s="23" t="e">
        <f t="shared" si="31"/>
        <v>#N/A</v>
      </c>
      <c r="I158" s="23" t="e">
        <f t="shared" si="32"/>
        <v>#N/A</v>
      </c>
      <c r="J158" s="23" t="e">
        <f t="shared" si="33"/>
        <v>#N/A</v>
      </c>
      <c r="K158" s="50" t="e">
        <f t="shared" si="34"/>
        <v>#N/A</v>
      </c>
      <c r="L158" s="50" t="e">
        <f t="shared" si="35"/>
        <v>#N/A</v>
      </c>
      <c r="M158" s="50" t="e">
        <f t="shared" si="36"/>
        <v>#N/A</v>
      </c>
      <c r="N158" s="23" t="e">
        <f t="shared" si="37"/>
        <v>#N/A</v>
      </c>
      <c r="O158" s="23" t="e">
        <f t="shared" si="38"/>
        <v>#N/A</v>
      </c>
    </row>
    <row r="159" spans="1:15" ht="12.75">
      <c r="A159" s="38">
        <v>158</v>
      </c>
      <c r="B159" s="23">
        <v>158</v>
      </c>
      <c r="C159" s="23" t="e">
        <f t="shared" si="26"/>
        <v>#N/A</v>
      </c>
      <c r="D159" s="23" t="e">
        <f t="shared" si="27"/>
        <v>#N/A</v>
      </c>
      <c r="E159" s="53" t="e">
        <f t="shared" si="28"/>
        <v>#N/A</v>
      </c>
      <c r="F159" s="47" t="e">
        <f t="shared" si="29"/>
        <v>#N/A</v>
      </c>
      <c r="G159" s="53" t="e">
        <f t="shared" si="30"/>
        <v>#N/A</v>
      </c>
      <c r="H159" s="23" t="e">
        <f t="shared" si="31"/>
        <v>#N/A</v>
      </c>
      <c r="I159" s="23" t="e">
        <f t="shared" si="32"/>
        <v>#N/A</v>
      </c>
      <c r="J159" s="23" t="e">
        <f t="shared" si="33"/>
        <v>#N/A</v>
      </c>
      <c r="K159" s="50" t="e">
        <f t="shared" si="34"/>
        <v>#N/A</v>
      </c>
      <c r="L159" s="50" t="e">
        <f t="shared" si="35"/>
        <v>#N/A</v>
      </c>
      <c r="M159" s="50" t="e">
        <f t="shared" si="36"/>
        <v>#N/A</v>
      </c>
      <c r="N159" s="23" t="e">
        <f t="shared" si="37"/>
        <v>#N/A</v>
      </c>
      <c r="O159" s="23" t="e">
        <f t="shared" si="38"/>
        <v>#N/A</v>
      </c>
    </row>
    <row r="160" spans="1:15" ht="12.75">
      <c r="A160" s="38">
        <v>159</v>
      </c>
      <c r="B160" s="23">
        <v>159</v>
      </c>
      <c r="C160" s="23" t="e">
        <f t="shared" si="26"/>
        <v>#N/A</v>
      </c>
      <c r="D160" s="23" t="e">
        <f t="shared" si="27"/>
        <v>#N/A</v>
      </c>
      <c r="E160" s="53" t="e">
        <f t="shared" si="28"/>
        <v>#N/A</v>
      </c>
      <c r="F160" s="47" t="e">
        <f t="shared" si="29"/>
        <v>#N/A</v>
      </c>
      <c r="G160" s="53" t="e">
        <f t="shared" si="30"/>
        <v>#N/A</v>
      </c>
      <c r="H160" s="23" t="e">
        <f t="shared" si="31"/>
        <v>#N/A</v>
      </c>
      <c r="I160" s="23" t="e">
        <f t="shared" si="32"/>
        <v>#N/A</v>
      </c>
      <c r="J160" s="23" t="e">
        <f t="shared" si="33"/>
        <v>#N/A</v>
      </c>
      <c r="K160" s="50" t="e">
        <f t="shared" si="34"/>
        <v>#N/A</v>
      </c>
      <c r="L160" s="50" t="e">
        <f t="shared" si="35"/>
        <v>#N/A</v>
      </c>
      <c r="M160" s="50" t="e">
        <f t="shared" si="36"/>
        <v>#N/A</v>
      </c>
      <c r="N160" s="23" t="e">
        <f t="shared" si="37"/>
        <v>#N/A</v>
      </c>
      <c r="O160" s="23" t="e">
        <f t="shared" si="38"/>
        <v>#N/A</v>
      </c>
    </row>
    <row r="161" spans="1:15" ht="12.75">
      <c r="A161" s="38">
        <v>160</v>
      </c>
      <c r="B161" s="23">
        <v>160</v>
      </c>
      <c r="C161" s="23" t="e">
        <f t="shared" si="26"/>
        <v>#N/A</v>
      </c>
      <c r="D161" s="23" t="e">
        <f t="shared" si="27"/>
        <v>#N/A</v>
      </c>
      <c r="E161" s="53" t="e">
        <f t="shared" si="28"/>
        <v>#N/A</v>
      </c>
      <c r="F161" s="47" t="e">
        <f t="shared" si="29"/>
        <v>#N/A</v>
      </c>
      <c r="G161" s="53" t="e">
        <f t="shared" si="30"/>
        <v>#N/A</v>
      </c>
      <c r="H161" s="23" t="e">
        <f t="shared" si="31"/>
        <v>#N/A</v>
      </c>
      <c r="I161" s="23" t="e">
        <f t="shared" si="32"/>
        <v>#N/A</v>
      </c>
      <c r="J161" s="23" t="e">
        <f t="shared" si="33"/>
        <v>#N/A</v>
      </c>
      <c r="K161" s="50" t="e">
        <f t="shared" si="34"/>
        <v>#N/A</v>
      </c>
      <c r="L161" s="50" t="e">
        <f t="shared" si="35"/>
        <v>#N/A</v>
      </c>
      <c r="M161" s="50" t="e">
        <f t="shared" si="36"/>
        <v>#N/A</v>
      </c>
      <c r="N161" s="23" t="e">
        <f t="shared" si="37"/>
        <v>#N/A</v>
      </c>
      <c r="O161" s="23" t="e">
        <f t="shared" si="38"/>
        <v>#N/A</v>
      </c>
    </row>
    <row r="162" spans="1:15" ht="12.75">
      <c r="A162" s="38">
        <v>161</v>
      </c>
      <c r="B162" s="23">
        <v>161</v>
      </c>
      <c r="C162" s="23" t="e">
        <f t="shared" si="26"/>
        <v>#N/A</v>
      </c>
      <c r="D162" s="23" t="e">
        <f t="shared" si="27"/>
        <v>#N/A</v>
      </c>
      <c r="E162" s="53" t="e">
        <f t="shared" si="28"/>
        <v>#N/A</v>
      </c>
      <c r="F162" s="47" t="e">
        <f t="shared" si="29"/>
        <v>#N/A</v>
      </c>
      <c r="G162" s="53" t="e">
        <f t="shared" si="30"/>
        <v>#N/A</v>
      </c>
      <c r="H162" s="23" t="e">
        <f t="shared" si="31"/>
        <v>#N/A</v>
      </c>
      <c r="I162" s="23" t="e">
        <f t="shared" si="32"/>
        <v>#N/A</v>
      </c>
      <c r="J162" s="23" t="e">
        <f t="shared" si="33"/>
        <v>#N/A</v>
      </c>
      <c r="K162" s="50" t="e">
        <f t="shared" si="34"/>
        <v>#N/A</v>
      </c>
      <c r="L162" s="50" t="e">
        <f t="shared" si="35"/>
        <v>#N/A</v>
      </c>
      <c r="M162" s="50" t="e">
        <f t="shared" si="36"/>
        <v>#N/A</v>
      </c>
      <c r="N162" s="23" t="e">
        <f t="shared" si="37"/>
        <v>#N/A</v>
      </c>
      <c r="O162" s="23" t="e">
        <f t="shared" si="38"/>
        <v>#N/A</v>
      </c>
    </row>
    <row r="163" spans="1:15" ht="12.75">
      <c r="A163" s="38">
        <v>162</v>
      </c>
      <c r="B163" s="23">
        <v>162</v>
      </c>
      <c r="C163" s="23" t="e">
        <f t="shared" si="26"/>
        <v>#N/A</v>
      </c>
      <c r="D163" s="23" t="e">
        <f t="shared" si="27"/>
        <v>#N/A</v>
      </c>
      <c r="E163" s="53" t="e">
        <f t="shared" si="28"/>
        <v>#N/A</v>
      </c>
      <c r="F163" s="47" t="e">
        <f t="shared" si="29"/>
        <v>#N/A</v>
      </c>
      <c r="G163" s="53" t="e">
        <f t="shared" si="30"/>
        <v>#N/A</v>
      </c>
      <c r="H163" s="23" t="e">
        <f t="shared" si="31"/>
        <v>#N/A</v>
      </c>
      <c r="I163" s="23" t="e">
        <f t="shared" si="32"/>
        <v>#N/A</v>
      </c>
      <c r="J163" s="23" t="e">
        <f t="shared" si="33"/>
        <v>#N/A</v>
      </c>
      <c r="K163" s="50" t="e">
        <f t="shared" si="34"/>
        <v>#N/A</v>
      </c>
      <c r="L163" s="50" t="e">
        <f t="shared" si="35"/>
        <v>#N/A</v>
      </c>
      <c r="M163" s="50" t="e">
        <f t="shared" si="36"/>
        <v>#N/A</v>
      </c>
      <c r="N163" s="23" t="e">
        <f t="shared" si="37"/>
        <v>#N/A</v>
      </c>
      <c r="O163" s="23" t="e">
        <f t="shared" si="38"/>
        <v>#N/A</v>
      </c>
    </row>
    <row r="164" spans="1:15" ht="15" customHeight="1">
      <c r="A164" s="38">
        <v>163</v>
      </c>
      <c r="B164" s="23">
        <v>163</v>
      </c>
      <c r="C164" s="23" t="e">
        <f t="shared" si="26"/>
        <v>#N/A</v>
      </c>
      <c r="D164" s="23" t="e">
        <f t="shared" si="27"/>
        <v>#N/A</v>
      </c>
      <c r="E164" s="53" t="e">
        <f t="shared" si="28"/>
        <v>#N/A</v>
      </c>
      <c r="F164" s="47" t="e">
        <f t="shared" si="29"/>
        <v>#N/A</v>
      </c>
      <c r="G164" s="53" t="e">
        <f t="shared" si="30"/>
        <v>#N/A</v>
      </c>
      <c r="H164" s="23" t="e">
        <f t="shared" si="31"/>
        <v>#N/A</v>
      </c>
      <c r="I164" s="23" t="e">
        <f t="shared" si="32"/>
        <v>#N/A</v>
      </c>
      <c r="J164" s="23" t="e">
        <f t="shared" si="33"/>
        <v>#N/A</v>
      </c>
      <c r="K164" s="50" t="e">
        <f t="shared" si="34"/>
        <v>#N/A</v>
      </c>
      <c r="L164" s="50" t="e">
        <f t="shared" si="35"/>
        <v>#N/A</v>
      </c>
      <c r="M164" s="50" t="e">
        <f t="shared" si="36"/>
        <v>#N/A</v>
      </c>
      <c r="N164" s="23" t="e">
        <f t="shared" si="37"/>
        <v>#N/A</v>
      </c>
      <c r="O164" s="23" t="e">
        <f t="shared" si="38"/>
        <v>#N/A</v>
      </c>
    </row>
    <row r="165" spans="1:15" ht="15" customHeight="1">
      <c r="A165" s="38">
        <v>164</v>
      </c>
      <c r="B165" s="23">
        <v>164</v>
      </c>
      <c r="C165" s="23" t="e">
        <f t="shared" si="26"/>
        <v>#N/A</v>
      </c>
      <c r="D165" s="23" t="e">
        <f t="shared" si="27"/>
        <v>#N/A</v>
      </c>
      <c r="E165" s="53" t="e">
        <f t="shared" si="28"/>
        <v>#N/A</v>
      </c>
      <c r="F165" s="47" t="e">
        <f t="shared" si="29"/>
        <v>#N/A</v>
      </c>
      <c r="G165" s="53" t="e">
        <f t="shared" si="30"/>
        <v>#N/A</v>
      </c>
      <c r="H165" s="23" t="e">
        <f t="shared" si="31"/>
        <v>#N/A</v>
      </c>
      <c r="I165" s="23" t="e">
        <f t="shared" si="32"/>
        <v>#N/A</v>
      </c>
      <c r="J165" s="23" t="e">
        <f t="shared" si="33"/>
        <v>#N/A</v>
      </c>
      <c r="K165" s="50" t="e">
        <f t="shared" si="34"/>
        <v>#N/A</v>
      </c>
      <c r="L165" s="50" t="e">
        <f t="shared" si="35"/>
        <v>#N/A</v>
      </c>
      <c r="M165" s="50" t="e">
        <f t="shared" si="36"/>
        <v>#N/A</v>
      </c>
      <c r="N165" s="23" t="e">
        <f t="shared" si="37"/>
        <v>#N/A</v>
      </c>
      <c r="O165" s="23" t="e">
        <f t="shared" si="38"/>
        <v>#N/A</v>
      </c>
    </row>
    <row r="166" spans="1:15" ht="15" customHeight="1">
      <c r="A166" s="38">
        <v>165</v>
      </c>
      <c r="B166" s="23">
        <v>165</v>
      </c>
      <c r="C166" s="23" t="e">
        <f t="shared" si="26"/>
        <v>#N/A</v>
      </c>
      <c r="D166" s="23" t="e">
        <f t="shared" si="27"/>
        <v>#N/A</v>
      </c>
      <c r="E166" s="53" t="e">
        <f t="shared" si="28"/>
        <v>#N/A</v>
      </c>
      <c r="F166" s="47" t="e">
        <f t="shared" si="29"/>
        <v>#N/A</v>
      </c>
      <c r="G166" s="53" t="e">
        <f t="shared" si="30"/>
        <v>#N/A</v>
      </c>
      <c r="H166" s="23" t="e">
        <f t="shared" si="31"/>
        <v>#N/A</v>
      </c>
      <c r="I166" s="23" t="e">
        <f t="shared" si="32"/>
        <v>#N/A</v>
      </c>
      <c r="J166" s="23" t="e">
        <f t="shared" si="33"/>
        <v>#N/A</v>
      </c>
      <c r="K166" s="50" t="e">
        <f t="shared" si="34"/>
        <v>#N/A</v>
      </c>
      <c r="L166" s="50" t="e">
        <f t="shared" si="35"/>
        <v>#N/A</v>
      </c>
      <c r="M166" s="50" t="e">
        <f t="shared" si="36"/>
        <v>#N/A</v>
      </c>
      <c r="N166" s="23" t="e">
        <f t="shared" si="37"/>
        <v>#N/A</v>
      </c>
      <c r="O166" s="23" t="e">
        <f t="shared" si="38"/>
        <v>#N/A</v>
      </c>
    </row>
    <row r="167" spans="1:15" ht="12.75">
      <c r="A167" s="38">
        <v>166</v>
      </c>
      <c r="B167" s="23">
        <v>166</v>
      </c>
      <c r="C167" s="23" t="e">
        <f t="shared" si="26"/>
        <v>#N/A</v>
      </c>
      <c r="D167" s="23" t="e">
        <f t="shared" si="27"/>
        <v>#N/A</v>
      </c>
      <c r="E167" s="53" t="e">
        <f t="shared" si="28"/>
        <v>#N/A</v>
      </c>
      <c r="F167" s="47" t="e">
        <f t="shared" si="29"/>
        <v>#N/A</v>
      </c>
      <c r="G167" s="53" t="e">
        <f t="shared" si="30"/>
        <v>#N/A</v>
      </c>
      <c r="H167" s="23" t="e">
        <f t="shared" si="31"/>
        <v>#N/A</v>
      </c>
      <c r="I167" s="23" t="e">
        <f t="shared" si="32"/>
        <v>#N/A</v>
      </c>
      <c r="J167" s="23" t="e">
        <f t="shared" si="33"/>
        <v>#N/A</v>
      </c>
      <c r="K167" s="50" t="e">
        <f t="shared" si="34"/>
        <v>#N/A</v>
      </c>
      <c r="L167" s="50" t="e">
        <f t="shared" si="35"/>
        <v>#N/A</v>
      </c>
      <c r="M167" s="50" t="e">
        <f t="shared" si="36"/>
        <v>#N/A</v>
      </c>
      <c r="N167" s="23" t="e">
        <f t="shared" si="37"/>
        <v>#N/A</v>
      </c>
      <c r="O167" s="23" t="e">
        <f t="shared" si="38"/>
        <v>#N/A</v>
      </c>
    </row>
    <row r="168" spans="1:15" ht="15" customHeight="1">
      <c r="A168" s="38">
        <v>167</v>
      </c>
      <c r="B168" s="23">
        <v>167</v>
      </c>
      <c r="C168" s="23" t="e">
        <f t="shared" si="26"/>
        <v>#N/A</v>
      </c>
      <c r="D168" s="23" t="e">
        <f t="shared" si="27"/>
        <v>#N/A</v>
      </c>
      <c r="E168" s="53" t="e">
        <f t="shared" si="28"/>
        <v>#N/A</v>
      </c>
      <c r="F168" s="47" t="e">
        <f t="shared" si="29"/>
        <v>#N/A</v>
      </c>
      <c r="G168" s="53" t="e">
        <f t="shared" si="30"/>
        <v>#N/A</v>
      </c>
      <c r="H168" s="23" t="e">
        <f t="shared" si="31"/>
        <v>#N/A</v>
      </c>
      <c r="I168" s="23" t="e">
        <f t="shared" si="32"/>
        <v>#N/A</v>
      </c>
      <c r="J168" s="23" t="e">
        <f t="shared" si="33"/>
        <v>#N/A</v>
      </c>
      <c r="K168" s="50" t="e">
        <f t="shared" si="34"/>
        <v>#N/A</v>
      </c>
      <c r="L168" s="50" t="e">
        <f t="shared" si="35"/>
        <v>#N/A</v>
      </c>
      <c r="M168" s="50" t="e">
        <f t="shared" si="36"/>
        <v>#N/A</v>
      </c>
      <c r="N168" s="23" t="e">
        <f t="shared" si="37"/>
        <v>#N/A</v>
      </c>
      <c r="O168" s="23" t="e">
        <f t="shared" si="38"/>
        <v>#N/A</v>
      </c>
    </row>
    <row r="169" spans="1:15" ht="15" customHeight="1">
      <c r="A169" s="38">
        <v>168</v>
      </c>
      <c r="B169" s="23">
        <v>168</v>
      </c>
      <c r="C169" s="23" t="e">
        <f t="shared" si="26"/>
        <v>#N/A</v>
      </c>
      <c r="D169" s="23" t="e">
        <f t="shared" si="27"/>
        <v>#N/A</v>
      </c>
      <c r="E169" s="53" t="e">
        <f t="shared" si="28"/>
        <v>#N/A</v>
      </c>
      <c r="F169" s="47" t="e">
        <f t="shared" si="29"/>
        <v>#N/A</v>
      </c>
      <c r="G169" s="53" t="e">
        <f t="shared" si="30"/>
        <v>#N/A</v>
      </c>
      <c r="H169" s="23" t="e">
        <f t="shared" si="31"/>
        <v>#N/A</v>
      </c>
      <c r="I169" s="23" t="e">
        <f t="shared" si="32"/>
        <v>#N/A</v>
      </c>
      <c r="J169" s="23" t="e">
        <f t="shared" si="33"/>
        <v>#N/A</v>
      </c>
      <c r="K169" s="50" t="e">
        <f t="shared" si="34"/>
        <v>#N/A</v>
      </c>
      <c r="L169" s="50" t="e">
        <f t="shared" si="35"/>
        <v>#N/A</v>
      </c>
      <c r="M169" s="50" t="e">
        <f t="shared" si="36"/>
        <v>#N/A</v>
      </c>
      <c r="N169" s="23" t="e">
        <f t="shared" si="37"/>
        <v>#N/A</v>
      </c>
      <c r="O169" s="23" t="e">
        <f t="shared" si="38"/>
        <v>#N/A</v>
      </c>
    </row>
    <row r="170" spans="1:15" ht="15" customHeight="1">
      <c r="A170" s="38">
        <v>169</v>
      </c>
      <c r="B170" s="23">
        <v>169</v>
      </c>
      <c r="C170" s="23" t="e">
        <f t="shared" si="26"/>
        <v>#N/A</v>
      </c>
      <c r="D170" s="23" t="e">
        <f t="shared" si="27"/>
        <v>#N/A</v>
      </c>
      <c r="E170" s="53" t="e">
        <f t="shared" si="28"/>
        <v>#N/A</v>
      </c>
      <c r="F170" s="47" t="e">
        <f t="shared" si="29"/>
        <v>#N/A</v>
      </c>
      <c r="G170" s="53" t="e">
        <f t="shared" si="30"/>
        <v>#N/A</v>
      </c>
      <c r="H170" s="23" t="e">
        <f t="shared" si="31"/>
        <v>#N/A</v>
      </c>
      <c r="I170" s="23" t="e">
        <f t="shared" si="32"/>
        <v>#N/A</v>
      </c>
      <c r="J170" s="23" t="e">
        <f t="shared" si="33"/>
        <v>#N/A</v>
      </c>
      <c r="K170" s="50" t="e">
        <f t="shared" si="34"/>
        <v>#N/A</v>
      </c>
      <c r="L170" s="50" t="e">
        <f t="shared" si="35"/>
        <v>#N/A</v>
      </c>
      <c r="M170" s="50" t="e">
        <f t="shared" si="36"/>
        <v>#N/A</v>
      </c>
      <c r="N170" s="23" t="e">
        <f t="shared" si="37"/>
        <v>#N/A</v>
      </c>
      <c r="O170" s="23" t="e">
        <f t="shared" si="38"/>
        <v>#N/A</v>
      </c>
    </row>
    <row r="171" spans="1:15" ht="15" customHeight="1">
      <c r="A171" s="38">
        <v>170</v>
      </c>
      <c r="B171" s="23">
        <v>170</v>
      </c>
      <c r="C171" s="23" t="e">
        <f t="shared" si="26"/>
        <v>#N/A</v>
      </c>
      <c r="D171" s="23" t="e">
        <f t="shared" si="27"/>
        <v>#N/A</v>
      </c>
      <c r="E171" s="53" t="e">
        <f t="shared" si="28"/>
        <v>#N/A</v>
      </c>
      <c r="F171" s="47" t="e">
        <f t="shared" si="29"/>
        <v>#N/A</v>
      </c>
      <c r="G171" s="53" t="e">
        <f t="shared" si="30"/>
        <v>#N/A</v>
      </c>
      <c r="H171" s="23" t="e">
        <f t="shared" si="31"/>
        <v>#N/A</v>
      </c>
      <c r="I171" s="23" t="e">
        <f t="shared" si="32"/>
        <v>#N/A</v>
      </c>
      <c r="J171" s="23" t="e">
        <f t="shared" si="33"/>
        <v>#N/A</v>
      </c>
      <c r="K171" s="50" t="e">
        <f t="shared" si="34"/>
        <v>#N/A</v>
      </c>
      <c r="L171" s="50" t="e">
        <f t="shared" si="35"/>
        <v>#N/A</v>
      </c>
      <c r="M171" s="50" t="e">
        <f t="shared" si="36"/>
        <v>#N/A</v>
      </c>
      <c r="N171" s="23" t="e">
        <f t="shared" si="37"/>
        <v>#N/A</v>
      </c>
      <c r="O171" s="23" t="e">
        <f t="shared" si="38"/>
        <v>#N/A</v>
      </c>
    </row>
    <row r="172" spans="1:15" ht="15" customHeight="1">
      <c r="A172" s="38">
        <v>171</v>
      </c>
      <c r="B172" s="23">
        <v>171</v>
      </c>
      <c r="C172" s="23" t="str">
        <f t="shared" si="26"/>
        <v>v</v>
      </c>
      <c r="D172" s="23" t="str">
        <f t="shared" si="27"/>
        <v>v 2001&lt;</v>
      </c>
      <c r="E172" s="53" t="str">
        <f t="shared" si="28"/>
        <v>LITVINAVIČIUS, Tautvydas</v>
      </c>
      <c r="F172" s="47">
        <f t="shared" si="29"/>
        <v>39717</v>
      </c>
      <c r="G172" s="53" t="str">
        <f t="shared" si="30"/>
        <v>Jonava MARATONAS</v>
      </c>
      <c r="H172" s="23" t="str">
        <f t="shared" si="31"/>
        <v>1 km</v>
      </c>
      <c r="I172" s="23" t="str">
        <f t="shared" si="32"/>
        <v>2001&lt;</v>
      </c>
      <c r="J172" s="23" t="str">
        <f t="shared" si="33"/>
        <v>2001&lt;</v>
      </c>
      <c r="K172" s="50">
        <f t="shared" si="34"/>
        <v>6</v>
      </c>
      <c r="L172" s="50">
        <f t="shared" si="35"/>
        <v>6</v>
      </c>
      <c r="M172" s="50">
        <f t="shared" si="36"/>
        <v>2008</v>
      </c>
      <c r="N172" s="23" t="str">
        <f t="shared" si="37"/>
        <v>v 6</v>
      </c>
      <c r="O172" s="23" t="str">
        <f t="shared" si="38"/>
        <v>v 6</v>
      </c>
    </row>
    <row r="173" spans="1:15" ht="15" customHeight="1">
      <c r="A173" s="38">
        <v>172</v>
      </c>
      <c r="B173" s="23">
        <v>172</v>
      </c>
      <c r="C173" s="23" t="str">
        <f t="shared" si="26"/>
        <v>v</v>
      </c>
      <c r="D173" s="23" t="str">
        <f t="shared" si="27"/>
        <v>v 2001&lt;</v>
      </c>
      <c r="E173" s="53" t="str">
        <f t="shared" si="28"/>
        <v>JARULIS, Tadas</v>
      </c>
      <c r="F173" s="47">
        <f t="shared" si="29"/>
        <v>37049</v>
      </c>
      <c r="G173" s="53" t="str">
        <f t="shared" si="30"/>
        <v>Palanga </v>
      </c>
      <c r="H173" s="23" t="str">
        <f t="shared" si="31"/>
        <v>1 km</v>
      </c>
      <c r="I173" s="23" t="str">
        <f t="shared" si="32"/>
        <v>2001&lt;</v>
      </c>
      <c r="J173" s="23" t="str">
        <f t="shared" si="33"/>
        <v>2001&lt;</v>
      </c>
      <c r="K173" s="50">
        <f t="shared" si="34"/>
        <v>13</v>
      </c>
      <c r="L173" s="50">
        <f t="shared" si="35"/>
        <v>13</v>
      </c>
      <c r="M173" s="50">
        <f t="shared" si="36"/>
        <v>2001</v>
      </c>
      <c r="N173" s="23" t="str">
        <f t="shared" si="37"/>
        <v>v 13</v>
      </c>
      <c r="O173" s="23" t="str">
        <f t="shared" si="38"/>
        <v>v 13</v>
      </c>
    </row>
    <row r="174" spans="1:15" ht="15" customHeight="1">
      <c r="A174" s="38">
        <v>173</v>
      </c>
      <c r="B174" s="23">
        <v>173</v>
      </c>
      <c r="C174" s="23" t="str">
        <f t="shared" si="26"/>
        <v>v</v>
      </c>
      <c r="D174" s="23" t="str">
        <f t="shared" si="27"/>
        <v>v 1974&gt;</v>
      </c>
      <c r="E174" s="53" t="str">
        <f t="shared" si="28"/>
        <v>ZABULIONIS, Rimantas</v>
      </c>
      <c r="F174" s="47">
        <f t="shared" si="29"/>
        <v>20163</v>
      </c>
      <c r="G174" s="53" t="str">
        <f t="shared" si="30"/>
        <v>Klaipėda </v>
      </c>
      <c r="H174" s="23" t="str">
        <f t="shared" si="31"/>
        <v>21.1 km</v>
      </c>
      <c r="I174" s="23" t="str">
        <f t="shared" si="32"/>
        <v>1974&gt;</v>
      </c>
      <c r="J174" s="23" t="str">
        <f t="shared" si="33"/>
        <v>1974&gt;</v>
      </c>
      <c r="K174" s="50">
        <f t="shared" si="34"/>
        <v>59</v>
      </c>
      <c r="L174" s="50">
        <f t="shared" si="35"/>
        <v>59</v>
      </c>
      <c r="M174" s="50">
        <f t="shared" si="36"/>
        <v>1955</v>
      </c>
      <c r="N174" s="23" t="str">
        <f t="shared" si="37"/>
        <v>v 59</v>
      </c>
      <c r="O174" s="23" t="str">
        <f t="shared" si="38"/>
        <v>v 59</v>
      </c>
    </row>
    <row r="175" spans="1:15" ht="15" customHeight="1">
      <c r="A175" s="38">
        <v>174</v>
      </c>
      <c r="B175" s="23">
        <v>174</v>
      </c>
      <c r="C175" s="23" t="str">
        <f t="shared" si="26"/>
        <v>v</v>
      </c>
      <c r="D175" s="23" t="str">
        <f t="shared" si="27"/>
        <v>v 2001&lt;</v>
      </c>
      <c r="E175" s="53" t="str">
        <f t="shared" si="28"/>
        <v>JARULIS, Lukas</v>
      </c>
      <c r="F175" s="47">
        <f t="shared" si="29"/>
        <v>38115</v>
      </c>
      <c r="G175" s="53" t="str">
        <f t="shared" si="30"/>
        <v>Palanga </v>
      </c>
      <c r="H175" s="23" t="str">
        <f t="shared" si="31"/>
        <v>1 km</v>
      </c>
      <c r="I175" s="23" t="str">
        <f t="shared" si="32"/>
        <v>2001&lt;</v>
      </c>
      <c r="J175" s="23" t="str">
        <f t="shared" si="33"/>
        <v>2001&lt;</v>
      </c>
      <c r="K175" s="50">
        <f t="shared" si="34"/>
        <v>10</v>
      </c>
      <c r="L175" s="50">
        <f t="shared" si="35"/>
        <v>10</v>
      </c>
      <c r="M175" s="50">
        <f t="shared" si="36"/>
        <v>2004</v>
      </c>
      <c r="N175" s="23" t="str">
        <f t="shared" si="37"/>
        <v>v 10</v>
      </c>
      <c r="O175" s="23" t="str">
        <f t="shared" si="38"/>
        <v>v 10</v>
      </c>
    </row>
    <row r="176" spans="1:15" ht="12.75">
      <c r="A176" s="38">
        <v>175</v>
      </c>
      <c r="B176" s="23">
        <v>175</v>
      </c>
      <c r="C176" s="23" t="str">
        <f t="shared" si="26"/>
        <v>v</v>
      </c>
      <c r="D176" s="23" t="str">
        <f t="shared" si="27"/>
        <v>v 1995-96</v>
      </c>
      <c r="E176" s="53" t="str">
        <f t="shared" si="28"/>
        <v>KONTRIMAS, Arnas</v>
      </c>
      <c r="F176" s="47">
        <f t="shared" si="29"/>
        <v>35373</v>
      </c>
      <c r="G176" s="53" t="str">
        <f t="shared" si="30"/>
        <v>Palanga PALANGOS SC</v>
      </c>
      <c r="H176" s="23" t="str">
        <f t="shared" si="31"/>
        <v>3 km</v>
      </c>
      <c r="I176" s="23" t="str">
        <f t="shared" si="32"/>
        <v>1995-96</v>
      </c>
      <c r="J176" s="23" t="str">
        <f t="shared" si="33"/>
        <v>1995-96</v>
      </c>
      <c r="K176" s="50">
        <f t="shared" si="34"/>
        <v>18</v>
      </c>
      <c r="L176" s="50">
        <f t="shared" si="35"/>
        <v>18</v>
      </c>
      <c r="M176" s="50">
        <f t="shared" si="36"/>
        <v>1996</v>
      </c>
      <c r="N176" s="23" t="str">
        <f t="shared" si="37"/>
        <v>v 18</v>
      </c>
      <c r="O176" s="23" t="str">
        <f t="shared" si="38"/>
        <v>v 18</v>
      </c>
    </row>
    <row r="177" spans="1:15" ht="12.75">
      <c r="A177" s="38">
        <v>176</v>
      </c>
      <c r="B177" s="23">
        <v>176</v>
      </c>
      <c r="C177" s="23" t="str">
        <f t="shared" si="26"/>
        <v>v</v>
      </c>
      <c r="D177" s="23" t="str">
        <f t="shared" si="27"/>
        <v>v 1975-84</v>
      </c>
      <c r="E177" s="53" t="str">
        <f t="shared" si="28"/>
        <v>ŠMITAS, Tomas</v>
      </c>
      <c r="F177" s="47">
        <f t="shared" si="29"/>
        <v>27859</v>
      </c>
      <c r="G177" s="53" t="str">
        <f t="shared" si="30"/>
        <v>Klaipėda DANGĖS YRIAI</v>
      </c>
      <c r="H177" s="23" t="str">
        <f t="shared" si="31"/>
        <v>21.1 km</v>
      </c>
      <c r="I177" s="23" t="str">
        <f t="shared" si="32"/>
        <v>1975-84</v>
      </c>
      <c r="J177" s="23" t="str">
        <f t="shared" si="33"/>
        <v>1975-84</v>
      </c>
      <c r="K177" s="50">
        <f t="shared" si="34"/>
        <v>38</v>
      </c>
      <c r="L177" s="50">
        <f t="shared" si="35"/>
        <v>38</v>
      </c>
      <c r="M177" s="50">
        <f t="shared" si="36"/>
        <v>1976</v>
      </c>
      <c r="N177" s="23" t="str">
        <f t="shared" si="37"/>
        <v>v 38</v>
      </c>
      <c r="O177" s="23" t="str">
        <f t="shared" si="38"/>
        <v>v 38</v>
      </c>
    </row>
    <row r="178" spans="1:15" ht="12.75">
      <c r="A178" s="38">
        <v>177</v>
      </c>
      <c r="B178" s="23">
        <v>177</v>
      </c>
      <c r="C178" s="23" t="str">
        <f t="shared" si="26"/>
        <v>v</v>
      </c>
      <c r="D178" s="23" t="str">
        <f t="shared" si="27"/>
        <v>v 2001&lt;</v>
      </c>
      <c r="E178" s="53" t="str">
        <f t="shared" si="28"/>
        <v>KNIUKŠTA, Aivaras</v>
      </c>
      <c r="F178" s="47">
        <f t="shared" si="29"/>
        <v>36984</v>
      </c>
      <c r="G178" s="53" t="str">
        <f t="shared" si="30"/>
        <v>Gargždai SPORTO MOKYKLA</v>
      </c>
      <c r="H178" s="23" t="str">
        <f t="shared" si="31"/>
        <v>1 km</v>
      </c>
      <c r="I178" s="23" t="str">
        <f t="shared" si="32"/>
        <v>2001&lt;</v>
      </c>
      <c r="J178" s="23" t="str">
        <f t="shared" si="33"/>
        <v>2001&lt;</v>
      </c>
      <c r="K178" s="50">
        <f t="shared" si="34"/>
        <v>13</v>
      </c>
      <c r="L178" s="50">
        <f t="shared" si="35"/>
        <v>13</v>
      </c>
      <c r="M178" s="50">
        <f t="shared" si="36"/>
        <v>2001</v>
      </c>
      <c r="N178" s="23" t="str">
        <f t="shared" si="37"/>
        <v>v 13</v>
      </c>
      <c r="O178" s="23" t="str">
        <f t="shared" si="38"/>
        <v>v 13</v>
      </c>
    </row>
    <row r="179" spans="1:15" ht="12.75">
      <c r="A179" s="38">
        <v>178</v>
      </c>
      <c r="B179" s="23">
        <v>178</v>
      </c>
      <c r="C179" s="23" t="str">
        <f t="shared" si="26"/>
        <v>v</v>
      </c>
      <c r="D179" s="23" t="str">
        <f t="shared" si="27"/>
        <v>v 2001&lt;</v>
      </c>
      <c r="E179" s="53" t="str">
        <f t="shared" si="28"/>
        <v>NARMONTAS, Airidas</v>
      </c>
      <c r="F179" s="47">
        <f t="shared" si="29"/>
        <v>38230</v>
      </c>
      <c r="G179" s="53" t="str">
        <f t="shared" si="30"/>
        <v>Gargždai RITMAS</v>
      </c>
      <c r="H179" s="23" t="str">
        <f t="shared" si="31"/>
        <v>1 km</v>
      </c>
      <c r="I179" s="23" t="str">
        <f t="shared" si="32"/>
        <v>2001&lt;</v>
      </c>
      <c r="J179" s="23" t="str">
        <f t="shared" si="33"/>
        <v>2001&lt;</v>
      </c>
      <c r="K179" s="50">
        <f t="shared" si="34"/>
        <v>10</v>
      </c>
      <c r="L179" s="50">
        <f t="shared" si="35"/>
        <v>10</v>
      </c>
      <c r="M179" s="50">
        <f t="shared" si="36"/>
        <v>2004</v>
      </c>
      <c r="N179" s="23" t="str">
        <f t="shared" si="37"/>
        <v>v 10</v>
      </c>
      <c r="O179" s="23" t="str">
        <f t="shared" si="38"/>
        <v>v 10</v>
      </c>
    </row>
    <row r="180" spans="1:15" ht="12.75">
      <c r="A180" s="38">
        <v>179</v>
      </c>
      <c r="B180" s="23">
        <v>179</v>
      </c>
      <c r="C180" s="23" t="str">
        <f t="shared" si="26"/>
        <v>m</v>
      </c>
      <c r="D180" s="23" t="str">
        <f t="shared" si="27"/>
        <v>m 2001&lt;</v>
      </c>
      <c r="E180" s="53" t="str">
        <f t="shared" si="28"/>
        <v>BUDVYTYTĖ, Evelina</v>
      </c>
      <c r="F180" s="47">
        <f t="shared" si="29"/>
        <v>38261</v>
      </c>
      <c r="G180" s="53" t="str">
        <f t="shared" si="30"/>
        <v>Gargždai RITMAS</v>
      </c>
      <c r="H180" s="23" t="str">
        <f t="shared" si="31"/>
        <v>3.8 km</v>
      </c>
      <c r="I180" s="23" t="str">
        <f t="shared" si="32"/>
        <v>2001&lt;</v>
      </c>
      <c r="J180" s="23" t="str">
        <f t="shared" si="33"/>
        <v>2001&lt;</v>
      </c>
      <c r="K180" s="50">
        <f t="shared" si="34"/>
        <v>10</v>
      </c>
      <c r="L180" s="50">
        <f t="shared" si="35"/>
        <v>10</v>
      </c>
      <c r="M180" s="50">
        <f t="shared" si="36"/>
        <v>2004</v>
      </c>
      <c r="N180" s="23" t="str">
        <f t="shared" si="37"/>
        <v>m 10</v>
      </c>
      <c r="O180" s="23" t="str">
        <f t="shared" si="38"/>
        <v>m 10</v>
      </c>
    </row>
    <row r="181" spans="1:15" ht="12.75">
      <c r="A181" s="38">
        <v>180</v>
      </c>
      <c r="B181" s="23">
        <v>180</v>
      </c>
      <c r="C181" s="23" t="e">
        <f t="shared" si="26"/>
        <v>#N/A</v>
      </c>
      <c r="D181" s="23" t="e">
        <f t="shared" si="27"/>
        <v>#N/A</v>
      </c>
      <c r="E181" s="53" t="e">
        <f t="shared" si="28"/>
        <v>#N/A</v>
      </c>
      <c r="F181" s="47" t="e">
        <f t="shared" si="29"/>
        <v>#N/A</v>
      </c>
      <c r="G181" s="53" t="e">
        <f t="shared" si="30"/>
        <v>#N/A</v>
      </c>
      <c r="H181" s="23" t="e">
        <f t="shared" si="31"/>
        <v>#N/A</v>
      </c>
      <c r="I181" s="23" t="e">
        <f t="shared" si="32"/>
        <v>#N/A</v>
      </c>
      <c r="J181" s="23" t="e">
        <f t="shared" si="33"/>
        <v>#N/A</v>
      </c>
      <c r="K181" s="50" t="e">
        <f t="shared" si="34"/>
        <v>#N/A</v>
      </c>
      <c r="L181" s="50" t="e">
        <f t="shared" si="35"/>
        <v>#N/A</v>
      </c>
      <c r="M181" s="50" t="e">
        <f t="shared" si="36"/>
        <v>#N/A</v>
      </c>
      <c r="N181" s="23" t="e">
        <f t="shared" si="37"/>
        <v>#N/A</v>
      </c>
      <c r="O181" s="23" t="e">
        <f t="shared" si="38"/>
        <v>#N/A</v>
      </c>
    </row>
    <row r="182" spans="1:15" ht="12.75">
      <c r="A182" s="38">
        <v>181</v>
      </c>
      <c r="B182" s="23">
        <v>181</v>
      </c>
      <c r="C182" s="23" t="e">
        <f t="shared" si="26"/>
        <v>#N/A</v>
      </c>
      <c r="D182" s="23" t="e">
        <f t="shared" si="27"/>
        <v>#N/A</v>
      </c>
      <c r="E182" s="53" t="e">
        <f t="shared" si="28"/>
        <v>#N/A</v>
      </c>
      <c r="F182" s="47" t="e">
        <f t="shared" si="29"/>
        <v>#N/A</v>
      </c>
      <c r="G182" s="53" t="e">
        <f t="shared" si="30"/>
        <v>#N/A</v>
      </c>
      <c r="H182" s="23" t="e">
        <f t="shared" si="31"/>
        <v>#N/A</v>
      </c>
      <c r="I182" s="23" t="e">
        <f t="shared" si="32"/>
        <v>#N/A</v>
      </c>
      <c r="J182" s="23" t="e">
        <f t="shared" si="33"/>
        <v>#N/A</v>
      </c>
      <c r="K182" s="50" t="e">
        <f t="shared" si="34"/>
        <v>#N/A</v>
      </c>
      <c r="L182" s="50" t="e">
        <f t="shared" si="35"/>
        <v>#N/A</v>
      </c>
      <c r="M182" s="50" t="e">
        <f t="shared" si="36"/>
        <v>#N/A</v>
      </c>
      <c r="N182" s="23" t="e">
        <f t="shared" si="37"/>
        <v>#N/A</v>
      </c>
      <c r="O182" s="23" t="e">
        <f t="shared" si="38"/>
        <v>#N/A</v>
      </c>
    </row>
    <row r="183" spans="1:15" ht="12.75">
      <c r="A183" s="38">
        <v>182</v>
      </c>
      <c r="B183" s="23">
        <v>182</v>
      </c>
      <c r="C183" s="23" t="str">
        <f t="shared" si="26"/>
        <v>m</v>
      </c>
      <c r="D183" s="23" t="str">
        <f t="shared" si="27"/>
        <v>m 1974&gt;</v>
      </c>
      <c r="E183" s="53" t="str">
        <f t="shared" si="28"/>
        <v>LITVINAVIČIENĖ, Gintarė</v>
      </c>
      <c r="F183" s="47">
        <f t="shared" si="29"/>
        <v>27015</v>
      </c>
      <c r="G183" s="53" t="str">
        <f t="shared" si="30"/>
        <v>Jonava MARATONAS</v>
      </c>
      <c r="H183" s="23" t="str">
        <f t="shared" si="31"/>
        <v>3.8 km</v>
      </c>
      <c r="I183" s="23" t="str">
        <f t="shared" si="32"/>
        <v>1974&gt;</v>
      </c>
      <c r="J183" s="23" t="str">
        <f t="shared" si="33"/>
        <v>1974&gt;</v>
      </c>
      <c r="K183" s="50">
        <f t="shared" si="34"/>
        <v>41</v>
      </c>
      <c r="L183" s="50">
        <f t="shared" si="35"/>
        <v>41</v>
      </c>
      <c r="M183" s="50">
        <f t="shared" si="36"/>
        <v>1973</v>
      </c>
      <c r="N183" s="23" t="str">
        <f t="shared" si="37"/>
        <v>m 41</v>
      </c>
      <c r="O183" s="23" t="str">
        <f t="shared" si="38"/>
        <v>m 41</v>
      </c>
    </row>
    <row r="184" spans="1:15" ht="12.75">
      <c r="A184" s="38">
        <v>183</v>
      </c>
      <c r="B184" s="23">
        <v>183</v>
      </c>
      <c r="C184" s="23" t="str">
        <f t="shared" si="26"/>
        <v>v</v>
      </c>
      <c r="D184" s="23" t="str">
        <f t="shared" si="27"/>
        <v>v 1997-98</v>
      </c>
      <c r="E184" s="53" t="str">
        <f t="shared" si="28"/>
        <v>GELŽINIS, Edvardas</v>
      </c>
      <c r="F184" s="47">
        <f t="shared" si="29"/>
        <v>36042</v>
      </c>
      <c r="G184" s="53" t="str">
        <f t="shared" si="30"/>
        <v>Gargždai </v>
      </c>
      <c r="H184" s="23" t="str">
        <f t="shared" si="31"/>
        <v>3 km</v>
      </c>
      <c r="I184" s="23" t="str">
        <f t="shared" si="32"/>
        <v>1997-98</v>
      </c>
      <c r="J184" s="23" t="str">
        <f t="shared" si="33"/>
        <v>1997-98</v>
      </c>
      <c r="K184" s="50">
        <f t="shared" si="34"/>
        <v>16</v>
      </c>
      <c r="L184" s="50">
        <f t="shared" si="35"/>
        <v>16</v>
      </c>
      <c r="M184" s="50">
        <f t="shared" si="36"/>
        <v>1998</v>
      </c>
      <c r="N184" s="23" t="str">
        <f t="shared" si="37"/>
        <v>v 16</v>
      </c>
      <c r="O184" s="23" t="str">
        <f t="shared" si="38"/>
        <v>v 16</v>
      </c>
    </row>
    <row r="185" spans="1:15" ht="12.75">
      <c r="A185" s="38">
        <v>184</v>
      </c>
      <c r="B185" s="23">
        <v>184</v>
      </c>
      <c r="C185" s="23" t="str">
        <f t="shared" si="26"/>
        <v>m</v>
      </c>
      <c r="D185" s="23" t="str">
        <f t="shared" si="27"/>
        <v>m 2001&lt;</v>
      </c>
      <c r="E185" s="53" t="str">
        <f t="shared" si="28"/>
        <v>KUBILIŪTĖ, Melita</v>
      </c>
      <c r="F185" s="47">
        <f t="shared" si="29"/>
        <v>40487</v>
      </c>
      <c r="G185" s="53" t="str">
        <f t="shared" si="30"/>
        <v>Kretinga ŠEIMA</v>
      </c>
      <c r="H185" s="23" t="str">
        <f t="shared" si="31"/>
        <v>3.8 km</v>
      </c>
      <c r="I185" s="23" t="str">
        <f t="shared" si="32"/>
        <v>2001&lt;</v>
      </c>
      <c r="J185" s="23" t="str">
        <f t="shared" si="33"/>
        <v>2001&lt;</v>
      </c>
      <c r="K185" s="50">
        <f t="shared" si="34"/>
        <v>4</v>
      </c>
      <c r="L185" s="50">
        <f t="shared" si="35"/>
        <v>4</v>
      </c>
      <c r="M185" s="50">
        <f t="shared" si="36"/>
        <v>2010</v>
      </c>
      <c r="N185" s="23" t="str">
        <f t="shared" si="37"/>
        <v>m 4</v>
      </c>
      <c r="O185" s="23" t="str">
        <f t="shared" si="38"/>
        <v>m 4</v>
      </c>
    </row>
    <row r="186" spans="1:15" ht="12.75">
      <c r="A186" s="38">
        <v>185</v>
      </c>
      <c r="B186" s="23">
        <v>185</v>
      </c>
      <c r="C186" s="23" t="str">
        <f t="shared" si="26"/>
        <v>v</v>
      </c>
      <c r="D186" s="23" t="str">
        <f t="shared" si="27"/>
        <v>v 2001&lt;</v>
      </c>
      <c r="E186" s="53" t="str">
        <f t="shared" si="28"/>
        <v>UKTVERIS, Feliksas</v>
      </c>
      <c r="F186" s="47">
        <f t="shared" si="29"/>
        <v>37220</v>
      </c>
      <c r="G186" s="53" t="str">
        <f t="shared" si="30"/>
        <v>Gargždai SPORTO MOKYKLA</v>
      </c>
      <c r="H186" s="23" t="str">
        <f t="shared" si="31"/>
        <v>1 km</v>
      </c>
      <c r="I186" s="23" t="str">
        <f t="shared" si="32"/>
        <v>2001&lt;</v>
      </c>
      <c r="J186" s="23" t="str">
        <f t="shared" si="33"/>
        <v>2001&lt;</v>
      </c>
      <c r="K186" s="50">
        <f t="shared" si="34"/>
        <v>13</v>
      </c>
      <c r="L186" s="50">
        <f t="shared" si="35"/>
        <v>13</v>
      </c>
      <c r="M186" s="50">
        <f t="shared" si="36"/>
        <v>2001</v>
      </c>
      <c r="N186" s="23" t="str">
        <f t="shared" si="37"/>
        <v>v 13</v>
      </c>
      <c r="O186" s="23" t="str">
        <f t="shared" si="38"/>
        <v>v 13</v>
      </c>
    </row>
    <row r="187" spans="1:15" ht="12.75">
      <c r="A187" s="38">
        <v>186</v>
      </c>
      <c r="B187" s="23">
        <v>186</v>
      </c>
      <c r="C187" s="23" t="str">
        <f t="shared" si="26"/>
        <v>m</v>
      </c>
      <c r="D187" s="23" t="str">
        <f t="shared" si="27"/>
        <v>m 2001&lt;</v>
      </c>
      <c r="E187" s="53" t="str">
        <f t="shared" si="28"/>
        <v>BOČKUTĖ, Viktorija</v>
      </c>
      <c r="F187" s="47">
        <f t="shared" si="29"/>
        <v>37547</v>
      </c>
      <c r="G187" s="53" t="str">
        <f t="shared" si="30"/>
        <v>Gargždai SPORTO MOKYKLA</v>
      </c>
      <c r="H187" s="23" t="str">
        <f t="shared" si="31"/>
        <v>3.8 km</v>
      </c>
      <c r="I187" s="23" t="str">
        <f t="shared" si="32"/>
        <v>2001&lt;</v>
      </c>
      <c r="J187" s="23" t="str">
        <f t="shared" si="33"/>
        <v>2001&lt;</v>
      </c>
      <c r="K187" s="50">
        <f t="shared" si="34"/>
        <v>12</v>
      </c>
      <c r="L187" s="50">
        <f t="shared" si="35"/>
        <v>12</v>
      </c>
      <c r="M187" s="50">
        <f t="shared" si="36"/>
        <v>2002</v>
      </c>
      <c r="N187" s="23" t="str">
        <f t="shared" si="37"/>
        <v>m 12</v>
      </c>
      <c r="O187" s="23" t="str">
        <f t="shared" si="38"/>
        <v>m 12</v>
      </c>
    </row>
    <row r="188" spans="1:15" ht="12.75">
      <c r="A188" s="38">
        <v>187</v>
      </c>
      <c r="B188" s="23">
        <v>187</v>
      </c>
      <c r="C188" s="23" t="str">
        <f t="shared" si="26"/>
        <v>m</v>
      </c>
      <c r="D188" s="23" t="str">
        <f t="shared" si="27"/>
        <v>m 1974&gt;</v>
      </c>
      <c r="E188" s="53" t="str">
        <f t="shared" si="28"/>
        <v>PAZDRAZDIENĖ, Nijolė</v>
      </c>
      <c r="F188" s="47">
        <f t="shared" si="29"/>
        <v>25232</v>
      </c>
      <c r="G188" s="53" t="str">
        <f t="shared" si="30"/>
        <v>Kretinga ŠEIMA</v>
      </c>
      <c r="H188" s="23" t="str">
        <f t="shared" si="31"/>
        <v>3.8 km</v>
      </c>
      <c r="I188" s="23" t="str">
        <f t="shared" si="32"/>
        <v>1974&gt;</v>
      </c>
      <c r="J188" s="23" t="str">
        <f t="shared" si="33"/>
        <v>1974&gt;</v>
      </c>
      <c r="K188" s="50">
        <f t="shared" si="34"/>
        <v>45</v>
      </c>
      <c r="L188" s="50">
        <f t="shared" si="35"/>
        <v>45</v>
      </c>
      <c r="M188" s="50">
        <f t="shared" si="36"/>
        <v>1969</v>
      </c>
      <c r="N188" s="23" t="str">
        <f t="shared" si="37"/>
        <v>m 45</v>
      </c>
      <c r="O188" s="23" t="str">
        <f t="shared" si="38"/>
        <v>m 45</v>
      </c>
    </row>
    <row r="189" spans="1:15" ht="12.75">
      <c r="A189" s="38">
        <v>188</v>
      </c>
      <c r="B189" s="23">
        <v>188</v>
      </c>
      <c r="C189" s="23" t="str">
        <f t="shared" si="26"/>
        <v>m</v>
      </c>
      <c r="D189" s="23" t="str">
        <f t="shared" si="27"/>
        <v>m 1997-98</v>
      </c>
      <c r="E189" s="53" t="str">
        <f t="shared" si="28"/>
        <v>OSTAPENKAITĖ, Ugnė</v>
      </c>
      <c r="F189" s="47">
        <f t="shared" si="29"/>
        <v>35807</v>
      </c>
      <c r="G189" s="53" t="str">
        <f t="shared" si="30"/>
        <v>Gargždai SPORTO MOKYKLA</v>
      </c>
      <c r="H189" s="23" t="str">
        <f t="shared" si="31"/>
        <v>3.8 km</v>
      </c>
      <c r="I189" s="23" t="str">
        <f t="shared" si="32"/>
        <v>1997-98</v>
      </c>
      <c r="J189" s="23" t="str">
        <f t="shared" si="33"/>
        <v>1997-98</v>
      </c>
      <c r="K189" s="50">
        <f t="shared" si="34"/>
        <v>16</v>
      </c>
      <c r="L189" s="50">
        <f t="shared" si="35"/>
        <v>16</v>
      </c>
      <c r="M189" s="50">
        <f t="shared" si="36"/>
        <v>1998</v>
      </c>
      <c r="N189" s="23" t="str">
        <f t="shared" si="37"/>
        <v>m 16</v>
      </c>
      <c r="O189" s="23" t="str">
        <f t="shared" si="38"/>
        <v>m 16</v>
      </c>
    </row>
    <row r="190" spans="1:15" ht="12.75">
      <c r="A190" s="38">
        <v>189</v>
      </c>
      <c r="B190" s="23">
        <v>189</v>
      </c>
      <c r="C190" s="23" t="e">
        <f t="shared" si="26"/>
        <v>#N/A</v>
      </c>
      <c r="D190" s="23" t="e">
        <f t="shared" si="27"/>
        <v>#N/A</v>
      </c>
      <c r="E190" s="53" t="e">
        <f t="shared" si="28"/>
        <v>#N/A</v>
      </c>
      <c r="F190" s="47" t="e">
        <f t="shared" si="29"/>
        <v>#N/A</v>
      </c>
      <c r="G190" s="53" t="e">
        <f t="shared" si="30"/>
        <v>#N/A</v>
      </c>
      <c r="H190" s="23" t="e">
        <f t="shared" si="31"/>
        <v>#N/A</v>
      </c>
      <c r="I190" s="23" t="e">
        <f t="shared" si="32"/>
        <v>#N/A</v>
      </c>
      <c r="J190" s="23" t="e">
        <f t="shared" si="33"/>
        <v>#N/A</v>
      </c>
      <c r="K190" s="50" t="e">
        <f t="shared" si="34"/>
        <v>#N/A</v>
      </c>
      <c r="L190" s="50" t="e">
        <f t="shared" si="35"/>
        <v>#N/A</v>
      </c>
      <c r="M190" s="50" t="e">
        <f t="shared" si="36"/>
        <v>#N/A</v>
      </c>
      <c r="N190" s="23" t="e">
        <f t="shared" si="37"/>
        <v>#N/A</v>
      </c>
      <c r="O190" s="23" t="e">
        <f t="shared" si="38"/>
        <v>#N/A</v>
      </c>
    </row>
    <row r="191" spans="1:15" ht="12.75">
      <c r="A191" s="38">
        <v>190</v>
      </c>
      <c r="B191" s="23">
        <v>190</v>
      </c>
      <c r="C191" s="23" t="e">
        <f t="shared" si="26"/>
        <v>#N/A</v>
      </c>
      <c r="D191" s="23" t="e">
        <f t="shared" si="27"/>
        <v>#N/A</v>
      </c>
      <c r="E191" s="53" t="e">
        <f t="shared" si="28"/>
        <v>#N/A</v>
      </c>
      <c r="F191" s="47" t="e">
        <f t="shared" si="29"/>
        <v>#N/A</v>
      </c>
      <c r="G191" s="53" t="e">
        <f t="shared" si="30"/>
        <v>#N/A</v>
      </c>
      <c r="H191" s="23" t="e">
        <f t="shared" si="31"/>
        <v>#N/A</v>
      </c>
      <c r="I191" s="23" t="e">
        <f t="shared" si="32"/>
        <v>#N/A</v>
      </c>
      <c r="J191" s="23" t="e">
        <f t="shared" si="33"/>
        <v>#N/A</v>
      </c>
      <c r="K191" s="50" t="e">
        <f t="shared" si="34"/>
        <v>#N/A</v>
      </c>
      <c r="L191" s="50" t="e">
        <f t="shared" si="35"/>
        <v>#N/A</v>
      </c>
      <c r="M191" s="50" t="e">
        <f t="shared" si="36"/>
        <v>#N/A</v>
      </c>
      <c r="N191" s="23" t="e">
        <f t="shared" si="37"/>
        <v>#N/A</v>
      </c>
      <c r="O191" s="23" t="e">
        <f t="shared" si="38"/>
        <v>#N/A</v>
      </c>
    </row>
    <row r="192" spans="1:15" ht="12.75">
      <c r="A192" s="38">
        <v>191</v>
      </c>
      <c r="B192" s="23">
        <v>191</v>
      </c>
      <c r="C192" s="23" t="e">
        <f t="shared" si="26"/>
        <v>#N/A</v>
      </c>
      <c r="D192" s="23" t="e">
        <f t="shared" si="27"/>
        <v>#N/A</v>
      </c>
      <c r="E192" s="53" t="e">
        <f t="shared" si="28"/>
        <v>#N/A</v>
      </c>
      <c r="F192" s="47" t="e">
        <f t="shared" si="29"/>
        <v>#N/A</v>
      </c>
      <c r="G192" s="53" t="e">
        <f t="shared" si="30"/>
        <v>#N/A</v>
      </c>
      <c r="H192" s="23" t="e">
        <f t="shared" si="31"/>
        <v>#N/A</v>
      </c>
      <c r="I192" s="23" t="e">
        <f t="shared" si="32"/>
        <v>#N/A</v>
      </c>
      <c r="J192" s="23" t="e">
        <f t="shared" si="33"/>
        <v>#N/A</v>
      </c>
      <c r="K192" s="50" t="e">
        <f t="shared" si="34"/>
        <v>#N/A</v>
      </c>
      <c r="L192" s="50" t="e">
        <f t="shared" si="35"/>
        <v>#N/A</v>
      </c>
      <c r="M192" s="50" t="e">
        <f t="shared" si="36"/>
        <v>#N/A</v>
      </c>
      <c r="N192" s="23" t="e">
        <f t="shared" si="37"/>
        <v>#N/A</v>
      </c>
      <c r="O192" s="23" t="e">
        <f t="shared" si="38"/>
        <v>#N/A</v>
      </c>
    </row>
    <row r="193" spans="1:15" ht="12.75">
      <c r="A193" s="38">
        <v>192</v>
      </c>
      <c r="B193" s="23">
        <v>192</v>
      </c>
      <c r="C193" s="23" t="e">
        <f t="shared" si="26"/>
        <v>#N/A</v>
      </c>
      <c r="D193" s="23" t="e">
        <f t="shared" si="27"/>
        <v>#N/A</v>
      </c>
      <c r="E193" s="53" t="e">
        <f t="shared" si="28"/>
        <v>#N/A</v>
      </c>
      <c r="F193" s="47" t="e">
        <f t="shared" si="29"/>
        <v>#N/A</v>
      </c>
      <c r="G193" s="53" t="e">
        <f t="shared" si="30"/>
        <v>#N/A</v>
      </c>
      <c r="H193" s="23" t="e">
        <f t="shared" si="31"/>
        <v>#N/A</v>
      </c>
      <c r="I193" s="23" t="e">
        <f t="shared" si="32"/>
        <v>#N/A</v>
      </c>
      <c r="J193" s="23" t="e">
        <f t="shared" si="33"/>
        <v>#N/A</v>
      </c>
      <c r="K193" s="50" t="e">
        <f t="shared" si="34"/>
        <v>#N/A</v>
      </c>
      <c r="L193" s="50" t="e">
        <f t="shared" si="35"/>
        <v>#N/A</v>
      </c>
      <c r="M193" s="50" t="e">
        <f t="shared" si="36"/>
        <v>#N/A</v>
      </c>
      <c r="N193" s="23" t="e">
        <f t="shared" si="37"/>
        <v>#N/A</v>
      </c>
      <c r="O193" s="23" t="e">
        <f t="shared" si="38"/>
        <v>#N/A</v>
      </c>
    </row>
    <row r="194" spans="1:15" ht="12.75">
      <c r="A194" s="38">
        <v>193</v>
      </c>
      <c r="B194" s="23">
        <v>193</v>
      </c>
      <c r="C194" s="23" t="e">
        <f aca="true" t="shared" si="39" ref="C194:C257">IF(ISBLANK(B194)," ",VLOOKUP(B194,reg,2,FALSE))</f>
        <v>#N/A</v>
      </c>
      <c r="D194" s="23" t="e">
        <f aca="true" t="shared" si="40" ref="D194:D257">IF((C194="M"),CONCATENATE(C194," ",I194),IF((C194="V"),CONCATENATE(C194," ",J194)))</f>
        <v>#N/A</v>
      </c>
      <c r="E194" s="53" t="e">
        <f aca="true" t="shared" si="41" ref="E194:E257">IF(ISBLANK(B194)," ",VLOOKUP(B194,reg,3,FALSE))</f>
        <v>#N/A</v>
      </c>
      <c r="F194" s="47" t="e">
        <f aca="true" t="shared" si="42" ref="F194:F257">IF(ISBLANK(B194)," ",VLOOKUP(B194,reg,4,FALSE))</f>
        <v>#N/A</v>
      </c>
      <c r="G194" s="53" t="e">
        <f aca="true" t="shared" si="43" ref="G194:G257">IF(ISBLANK(B194)," ",VLOOKUP(B194,reg,5,FALSE))</f>
        <v>#N/A</v>
      </c>
      <c r="H194" s="23" t="e">
        <f aca="true" t="shared" si="44" ref="H194:H257">IF((C194="M"),VLOOKUP(K194,mag_gr,3),IF((C194="V"),VLOOKUP(K194,vag_gr,3)))</f>
        <v>#N/A</v>
      </c>
      <c r="I194" s="23" t="e">
        <f aca="true" t="shared" si="45" ref="I194:I257">IF(ISBLANK(F194),"",VLOOKUP(M194,mag,3,FALSE))</f>
        <v>#N/A</v>
      </c>
      <c r="J194" s="23" t="e">
        <f aca="true" t="shared" si="46" ref="J194:J257">IF(ISBLANK(F194),"",VLOOKUP(M194,vag,3,FALSE))</f>
        <v>#N/A</v>
      </c>
      <c r="K194" s="50" t="e">
        <f aca="true" t="shared" si="47" ref="K194:K257">IF(ISBLANK(F194),"",VLOOKUP(M194,mag,2,FALSE))</f>
        <v>#N/A</v>
      </c>
      <c r="L194" s="50" t="e">
        <f aca="true" t="shared" si="48" ref="L194:L257">IF(ISBLANK(F194),"",VLOOKUP(M194,vag,2,FALSE))</f>
        <v>#N/A</v>
      </c>
      <c r="M194" s="50" t="e">
        <f aca="true" t="shared" si="49" ref="M194:M257">IF(ISBLANK(B194)," ",YEAR(F194))</f>
        <v>#N/A</v>
      </c>
      <c r="N194" s="23" t="e">
        <f aca="true" t="shared" si="50" ref="N194:N257">IF(ISBLANK(B194)," ",CONCATENATE(C194," ",K194))</f>
        <v>#N/A</v>
      </c>
      <c r="O194" s="23" t="e">
        <f aca="true" t="shared" si="51" ref="O194:O257">CONCATENATE(C194," ",L194)</f>
        <v>#N/A</v>
      </c>
    </row>
    <row r="195" spans="1:15" ht="12.75">
      <c r="A195" s="38">
        <v>194</v>
      </c>
      <c r="B195" s="23">
        <v>194</v>
      </c>
      <c r="C195" s="23" t="e">
        <f t="shared" si="39"/>
        <v>#N/A</v>
      </c>
      <c r="D195" s="23" t="e">
        <f t="shared" si="40"/>
        <v>#N/A</v>
      </c>
      <c r="E195" s="53" t="e">
        <f t="shared" si="41"/>
        <v>#N/A</v>
      </c>
      <c r="F195" s="47" t="e">
        <f t="shared" si="42"/>
        <v>#N/A</v>
      </c>
      <c r="G195" s="53" t="e">
        <f t="shared" si="43"/>
        <v>#N/A</v>
      </c>
      <c r="H195" s="23" t="e">
        <f t="shared" si="44"/>
        <v>#N/A</v>
      </c>
      <c r="I195" s="23" t="e">
        <f t="shared" si="45"/>
        <v>#N/A</v>
      </c>
      <c r="J195" s="23" t="e">
        <f t="shared" si="46"/>
        <v>#N/A</v>
      </c>
      <c r="K195" s="50" t="e">
        <f t="shared" si="47"/>
        <v>#N/A</v>
      </c>
      <c r="L195" s="50" t="e">
        <f t="shared" si="48"/>
        <v>#N/A</v>
      </c>
      <c r="M195" s="50" t="e">
        <f t="shared" si="49"/>
        <v>#N/A</v>
      </c>
      <c r="N195" s="23" t="e">
        <f t="shared" si="50"/>
        <v>#N/A</v>
      </c>
      <c r="O195" s="23" t="e">
        <f t="shared" si="51"/>
        <v>#N/A</v>
      </c>
    </row>
    <row r="196" spans="1:15" ht="12.75">
      <c r="A196" s="38">
        <v>195</v>
      </c>
      <c r="B196" s="23">
        <v>195</v>
      </c>
      <c r="C196" s="23" t="str">
        <f t="shared" si="39"/>
        <v>v</v>
      </c>
      <c r="D196" s="23" t="str">
        <f t="shared" si="40"/>
        <v>v 2001&lt;</v>
      </c>
      <c r="E196" s="53" t="str">
        <f t="shared" si="41"/>
        <v>VITKUS, Lukas</v>
      </c>
      <c r="F196" s="47">
        <f t="shared" si="42"/>
        <v>37845</v>
      </c>
      <c r="G196" s="53" t="str">
        <f t="shared" si="43"/>
        <v>Gargždai RITMAS</v>
      </c>
      <c r="H196" s="23" t="str">
        <f t="shared" si="44"/>
        <v>1 km</v>
      </c>
      <c r="I196" s="23" t="str">
        <f t="shared" si="45"/>
        <v>2001&lt;</v>
      </c>
      <c r="J196" s="23" t="str">
        <f t="shared" si="46"/>
        <v>2001&lt;</v>
      </c>
      <c r="K196" s="50">
        <f t="shared" si="47"/>
        <v>11</v>
      </c>
      <c r="L196" s="50">
        <f t="shared" si="48"/>
        <v>11</v>
      </c>
      <c r="M196" s="50">
        <f t="shared" si="49"/>
        <v>2003</v>
      </c>
      <c r="N196" s="23" t="str">
        <f t="shared" si="50"/>
        <v>v 11</v>
      </c>
      <c r="O196" s="23" t="str">
        <f t="shared" si="51"/>
        <v>v 11</v>
      </c>
    </row>
    <row r="197" spans="1:15" ht="12.75">
      <c r="A197" s="38">
        <v>196</v>
      </c>
      <c r="B197" s="23">
        <v>196</v>
      </c>
      <c r="C197" s="23" t="e">
        <f t="shared" si="39"/>
        <v>#N/A</v>
      </c>
      <c r="D197" s="23" t="e">
        <f t="shared" si="40"/>
        <v>#N/A</v>
      </c>
      <c r="E197" s="53" t="e">
        <f t="shared" si="41"/>
        <v>#N/A</v>
      </c>
      <c r="F197" s="47" t="e">
        <f t="shared" si="42"/>
        <v>#N/A</v>
      </c>
      <c r="G197" s="53" t="e">
        <f t="shared" si="43"/>
        <v>#N/A</v>
      </c>
      <c r="H197" s="23" t="e">
        <f t="shared" si="44"/>
        <v>#N/A</v>
      </c>
      <c r="I197" s="23" t="e">
        <f t="shared" si="45"/>
        <v>#N/A</v>
      </c>
      <c r="J197" s="23" t="e">
        <f t="shared" si="46"/>
        <v>#N/A</v>
      </c>
      <c r="K197" s="50" t="e">
        <f t="shared" si="47"/>
        <v>#N/A</v>
      </c>
      <c r="L197" s="50" t="e">
        <f t="shared" si="48"/>
        <v>#N/A</v>
      </c>
      <c r="M197" s="50" t="e">
        <f t="shared" si="49"/>
        <v>#N/A</v>
      </c>
      <c r="N197" s="23" t="e">
        <f t="shared" si="50"/>
        <v>#N/A</v>
      </c>
      <c r="O197" s="23" t="e">
        <f t="shared" si="51"/>
        <v>#N/A</v>
      </c>
    </row>
    <row r="198" spans="1:15" ht="12.75">
      <c r="A198" s="38">
        <v>197</v>
      </c>
      <c r="B198" s="23">
        <v>197</v>
      </c>
      <c r="C198" s="23" t="e">
        <f t="shared" si="39"/>
        <v>#N/A</v>
      </c>
      <c r="D198" s="23" t="e">
        <f t="shared" si="40"/>
        <v>#N/A</v>
      </c>
      <c r="E198" s="53" t="e">
        <f t="shared" si="41"/>
        <v>#N/A</v>
      </c>
      <c r="F198" s="47" t="e">
        <f t="shared" si="42"/>
        <v>#N/A</v>
      </c>
      <c r="G198" s="53" t="e">
        <f t="shared" si="43"/>
        <v>#N/A</v>
      </c>
      <c r="H198" s="23" t="e">
        <f t="shared" si="44"/>
        <v>#N/A</v>
      </c>
      <c r="I198" s="23" t="e">
        <f t="shared" si="45"/>
        <v>#N/A</v>
      </c>
      <c r="J198" s="23" t="e">
        <f t="shared" si="46"/>
        <v>#N/A</v>
      </c>
      <c r="K198" s="50" t="e">
        <f t="shared" si="47"/>
        <v>#N/A</v>
      </c>
      <c r="L198" s="50" t="e">
        <f t="shared" si="48"/>
        <v>#N/A</v>
      </c>
      <c r="M198" s="50" t="e">
        <f t="shared" si="49"/>
        <v>#N/A</v>
      </c>
      <c r="N198" s="23" t="e">
        <f t="shared" si="50"/>
        <v>#N/A</v>
      </c>
      <c r="O198" s="23" t="e">
        <f t="shared" si="51"/>
        <v>#N/A</v>
      </c>
    </row>
    <row r="199" spans="1:15" ht="12.75">
      <c r="A199" s="38">
        <v>198</v>
      </c>
      <c r="B199" s="23">
        <v>198</v>
      </c>
      <c r="C199" s="23" t="e">
        <f t="shared" si="39"/>
        <v>#N/A</v>
      </c>
      <c r="D199" s="23" t="e">
        <f t="shared" si="40"/>
        <v>#N/A</v>
      </c>
      <c r="E199" s="53" t="e">
        <f t="shared" si="41"/>
        <v>#N/A</v>
      </c>
      <c r="F199" s="47" t="e">
        <f t="shared" si="42"/>
        <v>#N/A</v>
      </c>
      <c r="G199" s="53" t="e">
        <f t="shared" si="43"/>
        <v>#N/A</v>
      </c>
      <c r="H199" s="23" t="e">
        <f t="shared" si="44"/>
        <v>#N/A</v>
      </c>
      <c r="I199" s="23" t="e">
        <f t="shared" si="45"/>
        <v>#N/A</v>
      </c>
      <c r="J199" s="23" t="e">
        <f t="shared" si="46"/>
        <v>#N/A</v>
      </c>
      <c r="K199" s="50" t="e">
        <f t="shared" si="47"/>
        <v>#N/A</v>
      </c>
      <c r="L199" s="50" t="e">
        <f t="shared" si="48"/>
        <v>#N/A</v>
      </c>
      <c r="M199" s="50" t="e">
        <f t="shared" si="49"/>
        <v>#N/A</v>
      </c>
      <c r="N199" s="23" t="e">
        <f t="shared" si="50"/>
        <v>#N/A</v>
      </c>
      <c r="O199" s="23" t="e">
        <f t="shared" si="51"/>
        <v>#N/A</v>
      </c>
    </row>
    <row r="200" spans="1:15" ht="12.75">
      <c r="A200" s="38">
        <v>199</v>
      </c>
      <c r="B200" s="23">
        <v>199</v>
      </c>
      <c r="C200" s="23" t="str">
        <f t="shared" si="39"/>
        <v>v</v>
      </c>
      <c r="D200" s="23" t="str">
        <f t="shared" si="40"/>
        <v>v 1975-84</v>
      </c>
      <c r="E200" s="53" t="str">
        <f t="shared" si="41"/>
        <v>MARTIŠAUSKAS, Giedrius</v>
      </c>
      <c r="F200" s="47">
        <f t="shared" si="42"/>
        <v>30638</v>
      </c>
      <c r="G200" s="53" t="str">
        <f t="shared" si="43"/>
        <v>Klaipėda </v>
      </c>
      <c r="H200" s="23" t="str">
        <f t="shared" si="44"/>
        <v>21.1 km</v>
      </c>
      <c r="I200" s="23" t="str">
        <f t="shared" si="45"/>
        <v>1975-84</v>
      </c>
      <c r="J200" s="23" t="str">
        <f t="shared" si="46"/>
        <v>1975-84</v>
      </c>
      <c r="K200" s="50">
        <f t="shared" si="47"/>
        <v>31</v>
      </c>
      <c r="L200" s="50">
        <f t="shared" si="48"/>
        <v>31</v>
      </c>
      <c r="M200" s="50">
        <f t="shared" si="49"/>
        <v>1983</v>
      </c>
      <c r="N200" s="23" t="str">
        <f t="shared" si="50"/>
        <v>v 31</v>
      </c>
      <c r="O200" s="23" t="str">
        <f t="shared" si="51"/>
        <v>v 31</v>
      </c>
    </row>
    <row r="201" spans="1:15" ht="12.75">
      <c r="A201" s="38">
        <v>200</v>
      </c>
      <c r="B201" s="23">
        <v>200</v>
      </c>
      <c r="C201" s="23" t="str">
        <f t="shared" si="39"/>
        <v>m</v>
      </c>
      <c r="D201" s="23" t="str">
        <f t="shared" si="40"/>
        <v>m 1999-2000</v>
      </c>
      <c r="E201" s="53" t="str">
        <f t="shared" si="41"/>
        <v>UBARTAITĖ, Karolina</v>
      </c>
      <c r="F201" s="47">
        <f t="shared" si="42"/>
        <v>36833</v>
      </c>
      <c r="G201" s="53" t="str">
        <f t="shared" si="43"/>
        <v>Gargždai SPORTO MOKYKLA</v>
      </c>
      <c r="H201" s="23" t="str">
        <f t="shared" si="44"/>
        <v>3.8 km</v>
      </c>
      <c r="I201" s="23" t="str">
        <f t="shared" si="45"/>
        <v>1999-2000</v>
      </c>
      <c r="J201" s="23" t="str">
        <f t="shared" si="46"/>
        <v>1999-2000</v>
      </c>
      <c r="K201" s="50">
        <f t="shared" si="47"/>
        <v>14</v>
      </c>
      <c r="L201" s="50">
        <f t="shared" si="48"/>
        <v>14</v>
      </c>
      <c r="M201" s="50">
        <f t="shared" si="49"/>
        <v>2000</v>
      </c>
      <c r="N201" s="23" t="str">
        <f t="shared" si="50"/>
        <v>m 14</v>
      </c>
      <c r="O201" s="23" t="str">
        <f t="shared" si="51"/>
        <v>m 14</v>
      </c>
    </row>
    <row r="202" spans="1:15" ht="12.75">
      <c r="A202" s="38">
        <v>201</v>
      </c>
      <c r="B202" s="23">
        <v>201</v>
      </c>
      <c r="C202" s="23" t="e">
        <f t="shared" si="39"/>
        <v>#N/A</v>
      </c>
      <c r="D202" s="23" t="e">
        <f t="shared" si="40"/>
        <v>#N/A</v>
      </c>
      <c r="E202" s="53" t="e">
        <f t="shared" si="41"/>
        <v>#N/A</v>
      </c>
      <c r="F202" s="47" t="e">
        <f t="shared" si="42"/>
        <v>#N/A</v>
      </c>
      <c r="G202" s="53" t="e">
        <f t="shared" si="43"/>
        <v>#N/A</v>
      </c>
      <c r="H202" s="23" t="e">
        <f t="shared" si="44"/>
        <v>#N/A</v>
      </c>
      <c r="I202" s="23" t="e">
        <f t="shared" si="45"/>
        <v>#N/A</v>
      </c>
      <c r="J202" s="23" t="e">
        <f t="shared" si="46"/>
        <v>#N/A</v>
      </c>
      <c r="K202" s="50" t="e">
        <f t="shared" si="47"/>
        <v>#N/A</v>
      </c>
      <c r="L202" s="50" t="e">
        <f t="shared" si="48"/>
        <v>#N/A</v>
      </c>
      <c r="M202" s="50" t="e">
        <f t="shared" si="49"/>
        <v>#N/A</v>
      </c>
      <c r="N202" s="23" t="e">
        <f t="shared" si="50"/>
        <v>#N/A</v>
      </c>
      <c r="O202" s="23" t="e">
        <f t="shared" si="51"/>
        <v>#N/A</v>
      </c>
    </row>
    <row r="203" spans="1:15" ht="12.75">
      <c r="A203" s="38">
        <v>202</v>
      </c>
      <c r="B203" s="23">
        <v>202</v>
      </c>
      <c r="C203" s="23" t="e">
        <f t="shared" si="39"/>
        <v>#N/A</v>
      </c>
      <c r="D203" s="23" t="e">
        <f t="shared" si="40"/>
        <v>#N/A</v>
      </c>
      <c r="E203" s="53" t="e">
        <f t="shared" si="41"/>
        <v>#N/A</v>
      </c>
      <c r="F203" s="47" t="e">
        <f t="shared" si="42"/>
        <v>#N/A</v>
      </c>
      <c r="G203" s="53" t="e">
        <f t="shared" si="43"/>
        <v>#N/A</v>
      </c>
      <c r="H203" s="23" t="e">
        <f t="shared" si="44"/>
        <v>#N/A</v>
      </c>
      <c r="I203" s="23" t="e">
        <f t="shared" si="45"/>
        <v>#N/A</v>
      </c>
      <c r="J203" s="23" t="e">
        <f t="shared" si="46"/>
        <v>#N/A</v>
      </c>
      <c r="K203" s="50" t="e">
        <f t="shared" si="47"/>
        <v>#N/A</v>
      </c>
      <c r="L203" s="50" t="e">
        <f t="shared" si="48"/>
        <v>#N/A</v>
      </c>
      <c r="M203" s="50" t="e">
        <f t="shared" si="49"/>
        <v>#N/A</v>
      </c>
      <c r="N203" s="23" t="e">
        <f t="shared" si="50"/>
        <v>#N/A</v>
      </c>
      <c r="O203" s="23" t="e">
        <f t="shared" si="51"/>
        <v>#N/A</v>
      </c>
    </row>
    <row r="204" spans="1:15" ht="12.75">
      <c r="A204" s="38">
        <v>203</v>
      </c>
      <c r="B204" s="23">
        <v>203</v>
      </c>
      <c r="C204" s="23" t="e">
        <f t="shared" si="39"/>
        <v>#N/A</v>
      </c>
      <c r="D204" s="23" t="e">
        <f t="shared" si="40"/>
        <v>#N/A</v>
      </c>
      <c r="E204" s="53" t="e">
        <f t="shared" si="41"/>
        <v>#N/A</v>
      </c>
      <c r="F204" s="47" t="e">
        <f t="shared" si="42"/>
        <v>#N/A</v>
      </c>
      <c r="G204" s="53" t="e">
        <f t="shared" si="43"/>
        <v>#N/A</v>
      </c>
      <c r="H204" s="23" t="e">
        <f t="shared" si="44"/>
        <v>#N/A</v>
      </c>
      <c r="I204" s="23" t="e">
        <f t="shared" si="45"/>
        <v>#N/A</v>
      </c>
      <c r="J204" s="23" t="e">
        <f t="shared" si="46"/>
        <v>#N/A</v>
      </c>
      <c r="K204" s="50" t="e">
        <f t="shared" si="47"/>
        <v>#N/A</v>
      </c>
      <c r="L204" s="50" t="e">
        <f t="shared" si="48"/>
        <v>#N/A</v>
      </c>
      <c r="M204" s="50" t="e">
        <f t="shared" si="49"/>
        <v>#N/A</v>
      </c>
      <c r="N204" s="23" t="e">
        <f t="shared" si="50"/>
        <v>#N/A</v>
      </c>
      <c r="O204" s="23" t="e">
        <f t="shared" si="51"/>
        <v>#N/A</v>
      </c>
    </row>
    <row r="205" spans="1:15" ht="12.75">
      <c r="A205" s="38">
        <v>204</v>
      </c>
      <c r="B205" s="23">
        <v>204</v>
      </c>
      <c r="C205" s="23" t="e">
        <f t="shared" si="39"/>
        <v>#N/A</v>
      </c>
      <c r="D205" s="23" t="e">
        <f t="shared" si="40"/>
        <v>#N/A</v>
      </c>
      <c r="E205" s="53" t="e">
        <f t="shared" si="41"/>
        <v>#N/A</v>
      </c>
      <c r="F205" s="47" t="e">
        <f t="shared" si="42"/>
        <v>#N/A</v>
      </c>
      <c r="G205" s="53" t="e">
        <f t="shared" si="43"/>
        <v>#N/A</v>
      </c>
      <c r="H205" s="23" t="e">
        <f t="shared" si="44"/>
        <v>#N/A</v>
      </c>
      <c r="I205" s="23" t="e">
        <f t="shared" si="45"/>
        <v>#N/A</v>
      </c>
      <c r="J205" s="23" t="e">
        <f t="shared" si="46"/>
        <v>#N/A</v>
      </c>
      <c r="K205" s="50" t="e">
        <f t="shared" si="47"/>
        <v>#N/A</v>
      </c>
      <c r="L205" s="50" t="e">
        <f t="shared" si="48"/>
        <v>#N/A</v>
      </c>
      <c r="M205" s="50" t="e">
        <f t="shared" si="49"/>
        <v>#N/A</v>
      </c>
      <c r="N205" s="23" t="e">
        <f t="shared" si="50"/>
        <v>#N/A</v>
      </c>
      <c r="O205" s="23" t="e">
        <f t="shared" si="51"/>
        <v>#N/A</v>
      </c>
    </row>
    <row r="206" spans="1:15" ht="12.75">
      <c r="A206" s="38">
        <v>205</v>
      </c>
      <c r="B206" s="23">
        <v>205</v>
      </c>
      <c r="C206" s="23" t="e">
        <f t="shared" si="39"/>
        <v>#N/A</v>
      </c>
      <c r="D206" s="23" t="e">
        <f t="shared" si="40"/>
        <v>#N/A</v>
      </c>
      <c r="E206" s="53" t="e">
        <f t="shared" si="41"/>
        <v>#N/A</v>
      </c>
      <c r="F206" s="47" t="e">
        <f t="shared" si="42"/>
        <v>#N/A</v>
      </c>
      <c r="G206" s="53" t="e">
        <f t="shared" si="43"/>
        <v>#N/A</v>
      </c>
      <c r="H206" s="23" t="e">
        <f t="shared" si="44"/>
        <v>#N/A</v>
      </c>
      <c r="I206" s="23" t="e">
        <f t="shared" si="45"/>
        <v>#N/A</v>
      </c>
      <c r="J206" s="23" t="e">
        <f t="shared" si="46"/>
        <v>#N/A</v>
      </c>
      <c r="K206" s="50" t="e">
        <f t="shared" si="47"/>
        <v>#N/A</v>
      </c>
      <c r="L206" s="50" t="e">
        <f t="shared" si="48"/>
        <v>#N/A</v>
      </c>
      <c r="M206" s="50" t="e">
        <f t="shared" si="49"/>
        <v>#N/A</v>
      </c>
      <c r="N206" s="23" t="e">
        <f t="shared" si="50"/>
        <v>#N/A</v>
      </c>
      <c r="O206" s="23" t="e">
        <f t="shared" si="51"/>
        <v>#N/A</v>
      </c>
    </row>
    <row r="207" spans="1:15" ht="12.75">
      <c r="A207" s="38">
        <v>206</v>
      </c>
      <c r="B207" s="23">
        <v>206</v>
      </c>
      <c r="C207" s="23" t="e">
        <f t="shared" si="39"/>
        <v>#N/A</v>
      </c>
      <c r="D207" s="23" t="e">
        <f t="shared" si="40"/>
        <v>#N/A</v>
      </c>
      <c r="E207" s="53" t="e">
        <f t="shared" si="41"/>
        <v>#N/A</v>
      </c>
      <c r="F207" s="47" t="e">
        <f t="shared" si="42"/>
        <v>#N/A</v>
      </c>
      <c r="G207" s="53" t="e">
        <f t="shared" si="43"/>
        <v>#N/A</v>
      </c>
      <c r="H207" s="23" t="e">
        <f t="shared" si="44"/>
        <v>#N/A</v>
      </c>
      <c r="I207" s="23" t="e">
        <f t="shared" si="45"/>
        <v>#N/A</v>
      </c>
      <c r="J207" s="23" t="e">
        <f t="shared" si="46"/>
        <v>#N/A</v>
      </c>
      <c r="K207" s="50" t="e">
        <f t="shared" si="47"/>
        <v>#N/A</v>
      </c>
      <c r="L207" s="50" t="e">
        <f t="shared" si="48"/>
        <v>#N/A</v>
      </c>
      <c r="M207" s="50" t="e">
        <f t="shared" si="49"/>
        <v>#N/A</v>
      </c>
      <c r="N207" s="23" t="e">
        <f t="shared" si="50"/>
        <v>#N/A</v>
      </c>
      <c r="O207" s="23" t="e">
        <f t="shared" si="51"/>
        <v>#N/A</v>
      </c>
    </row>
    <row r="208" spans="1:15" ht="12.75">
      <c r="A208" s="38">
        <v>207</v>
      </c>
      <c r="B208" s="23">
        <v>207</v>
      </c>
      <c r="C208" s="23" t="e">
        <f t="shared" si="39"/>
        <v>#N/A</v>
      </c>
      <c r="D208" s="23" t="e">
        <f t="shared" si="40"/>
        <v>#N/A</v>
      </c>
      <c r="E208" s="53" t="e">
        <f t="shared" si="41"/>
        <v>#N/A</v>
      </c>
      <c r="F208" s="47" t="e">
        <f t="shared" si="42"/>
        <v>#N/A</v>
      </c>
      <c r="G208" s="53" t="e">
        <f t="shared" si="43"/>
        <v>#N/A</v>
      </c>
      <c r="H208" s="23" t="e">
        <f t="shared" si="44"/>
        <v>#N/A</v>
      </c>
      <c r="I208" s="23" t="e">
        <f t="shared" si="45"/>
        <v>#N/A</v>
      </c>
      <c r="J208" s="23" t="e">
        <f t="shared" si="46"/>
        <v>#N/A</v>
      </c>
      <c r="K208" s="50" t="e">
        <f t="shared" si="47"/>
        <v>#N/A</v>
      </c>
      <c r="L208" s="50" t="e">
        <f t="shared" si="48"/>
        <v>#N/A</v>
      </c>
      <c r="M208" s="50" t="e">
        <f t="shared" si="49"/>
        <v>#N/A</v>
      </c>
      <c r="N208" s="23" t="e">
        <f t="shared" si="50"/>
        <v>#N/A</v>
      </c>
      <c r="O208" s="23" t="e">
        <f t="shared" si="51"/>
        <v>#N/A</v>
      </c>
    </row>
    <row r="209" spans="1:15" ht="12.75">
      <c r="A209" s="38">
        <v>208</v>
      </c>
      <c r="B209" s="23">
        <v>208</v>
      </c>
      <c r="C209" s="23" t="e">
        <f t="shared" si="39"/>
        <v>#N/A</v>
      </c>
      <c r="D209" s="23" t="e">
        <f t="shared" si="40"/>
        <v>#N/A</v>
      </c>
      <c r="E209" s="53" t="e">
        <f t="shared" si="41"/>
        <v>#N/A</v>
      </c>
      <c r="F209" s="47" t="e">
        <f t="shared" si="42"/>
        <v>#N/A</v>
      </c>
      <c r="G209" s="53" t="e">
        <f t="shared" si="43"/>
        <v>#N/A</v>
      </c>
      <c r="H209" s="23" t="e">
        <f t="shared" si="44"/>
        <v>#N/A</v>
      </c>
      <c r="I209" s="23" t="e">
        <f t="shared" si="45"/>
        <v>#N/A</v>
      </c>
      <c r="J209" s="23" t="e">
        <f t="shared" si="46"/>
        <v>#N/A</v>
      </c>
      <c r="K209" s="50" t="e">
        <f t="shared" si="47"/>
        <v>#N/A</v>
      </c>
      <c r="L209" s="50" t="e">
        <f t="shared" si="48"/>
        <v>#N/A</v>
      </c>
      <c r="M209" s="50" t="e">
        <f t="shared" si="49"/>
        <v>#N/A</v>
      </c>
      <c r="N209" s="23" t="e">
        <f t="shared" si="50"/>
        <v>#N/A</v>
      </c>
      <c r="O209" s="23" t="e">
        <f t="shared" si="51"/>
        <v>#N/A</v>
      </c>
    </row>
    <row r="210" spans="1:15" ht="12.75">
      <c r="A210" s="38">
        <v>209</v>
      </c>
      <c r="B210" s="23">
        <v>209</v>
      </c>
      <c r="C210" s="23" t="e">
        <f t="shared" si="39"/>
        <v>#N/A</v>
      </c>
      <c r="D210" s="23" t="e">
        <f t="shared" si="40"/>
        <v>#N/A</v>
      </c>
      <c r="E210" s="53" t="e">
        <f t="shared" si="41"/>
        <v>#N/A</v>
      </c>
      <c r="F210" s="47" t="e">
        <f t="shared" si="42"/>
        <v>#N/A</v>
      </c>
      <c r="G210" s="53" t="e">
        <f t="shared" si="43"/>
        <v>#N/A</v>
      </c>
      <c r="H210" s="23" t="e">
        <f t="shared" si="44"/>
        <v>#N/A</v>
      </c>
      <c r="I210" s="23" t="e">
        <f t="shared" si="45"/>
        <v>#N/A</v>
      </c>
      <c r="J210" s="23" t="e">
        <f t="shared" si="46"/>
        <v>#N/A</v>
      </c>
      <c r="K210" s="50" t="e">
        <f t="shared" si="47"/>
        <v>#N/A</v>
      </c>
      <c r="L210" s="50" t="e">
        <f t="shared" si="48"/>
        <v>#N/A</v>
      </c>
      <c r="M210" s="50" t="e">
        <f t="shared" si="49"/>
        <v>#N/A</v>
      </c>
      <c r="N210" s="23" t="e">
        <f t="shared" si="50"/>
        <v>#N/A</v>
      </c>
      <c r="O210" s="23" t="e">
        <f t="shared" si="51"/>
        <v>#N/A</v>
      </c>
    </row>
    <row r="211" spans="1:15" ht="12.75">
      <c r="A211" s="38">
        <v>210</v>
      </c>
      <c r="B211" s="23">
        <v>210</v>
      </c>
      <c r="C211" s="23" t="e">
        <f t="shared" si="39"/>
        <v>#N/A</v>
      </c>
      <c r="D211" s="23" t="e">
        <f t="shared" si="40"/>
        <v>#N/A</v>
      </c>
      <c r="E211" s="53" t="e">
        <f t="shared" si="41"/>
        <v>#N/A</v>
      </c>
      <c r="F211" s="47" t="e">
        <f t="shared" si="42"/>
        <v>#N/A</v>
      </c>
      <c r="G211" s="53" t="e">
        <f t="shared" si="43"/>
        <v>#N/A</v>
      </c>
      <c r="H211" s="23" t="e">
        <f t="shared" si="44"/>
        <v>#N/A</v>
      </c>
      <c r="I211" s="23" t="e">
        <f t="shared" si="45"/>
        <v>#N/A</v>
      </c>
      <c r="J211" s="23" t="e">
        <f t="shared" si="46"/>
        <v>#N/A</v>
      </c>
      <c r="K211" s="50" t="e">
        <f t="shared" si="47"/>
        <v>#N/A</v>
      </c>
      <c r="L211" s="50" t="e">
        <f t="shared" si="48"/>
        <v>#N/A</v>
      </c>
      <c r="M211" s="50" t="e">
        <f t="shared" si="49"/>
        <v>#N/A</v>
      </c>
      <c r="N211" s="23" t="e">
        <f t="shared" si="50"/>
        <v>#N/A</v>
      </c>
      <c r="O211" s="23" t="e">
        <f t="shared" si="51"/>
        <v>#N/A</v>
      </c>
    </row>
    <row r="212" spans="1:15" ht="12.75">
      <c r="A212" s="38">
        <v>211</v>
      </c>
      <c r="B212" s="23">
        <v>211</v>
      </c>
      <c r="C212" s="23" t="e">
        <f t="shared" si="39"/>
        <v>#N/A</v>
      </c>
      <c r="D212" s="23" t="e">
        <f t="shared" si="40"/>
        <v>#N/A</v>
      </c>
      <c r="E212" s="53" t="e">
        <f t="shared" si="41"/>
        <v>#N/A</v>
      </c>
      <c r="F212" s="47" t="e">
        <f t="shared" si="42"/>
        <v>#N/A</v>
      </c>
      <c r="G212" s="53" t="e">
        <f t="shared" si="43"/>
        <v>#N/A</v>
      </c>
      <c r="H212" s="23" t="e">
        <f t="shared" si="44"/>
        <v>#N/A</v>
      </c>
      <c r="I212" s="23" t="e">
        <f t="shared" si="45"/>
        <v>#N/A</v>
      </c>
      <c r="J212" s="23" t="e">
        <f t="shared" si="46"/>
        <v>#N/A</v>
      </c>
      <c r="K212" s="50" t="e">
        <f t="shared" si="47"/>
        <v>#N/A</v>
      </c>
      <c r="L212" s="50" t="e">
        <f t="shared" si="48"/>
        <v>#N/A</v>
      </c>
      <c r="M212" s="50" t="e">
        <f t="shared" si="49"/>
        <v>#N/A</v>
      </c>
      <c r="N212" s="23" t="e">
        <f t="shared" si="50"/>
        <v>#N/A</v>
      </c>
      <c r="O212" s="23" t="e">
        <f t="shared" si="51"/>
        <v>#N/A</v>
      </c>
    </row>
    <row r="213" spans="1:15" ht="12.75">
      <c r="A213" s="38">
        <v>212</v>
      </c>
      <c r="B213" s="23">
        <v>212</v>
      </c>
      <c r="C213" s="23" t="e">
        <f t="shared" si="39"/>
        <v>#N/A</v>
      </c>
      <c r="D213" s="23" t="e">
        <f t="shared" si="40"/>
        <v>#N/A</v>
      </c>
      <c r="E213" s="53" t="e">
        <f t="shared" si="41"/>
        <v>#N/A</v>
      </c>
      <c r="F213" s="47" t="e">
        <f t="shared" si="42"/>
        <v>#N/A</v>
      </c>
      <c r="G213" s="53" t="e">
        <f t="shared" si="43"/>
        <v>#N/A</v>
      </c>
      <c r="H213" s="23" t="e">
        <f t="shared" si="44"/>
        <v>#N/A</v>
      </c>
      <c r="I213" s="23" t="e">
        <f t="shared" si="45"/>
        <v>#N/A</v>
      </c>
      <c r="J213" s="23" t="e">
        <f t="shared" si="46"/>
        <v>#N/A</v>
      </c>
      <c r="K213" s="50" t="e">
        <f t="shared" si="47"/>
        <v>#N/A</v>
      </c>
      <c r="L213" s="50" t="e">
        <f t="shared" si="48"/>
        <v>#N/A</v>
      </c>
      <c r="M213" s="50" t="e">
        <f t="shared" si="49"/>
        <v>#N/A</v>
      </c>
      <c r="N213" s="23" t="e">
        <f t="shared" si="50"/>
        <v>#N/A</v>
      </c>
      <c r="O213" s="23" t="e">
        <f t="shared" si="51"/>
        <v>#N/A</v>
      </c>
    </row>
    <row r="214" spans="1:15" ht="12.75">
      <c r="A214" s="38">
        <v>213</v>
      </c>
      <c r="B214" s="23">
        <v>213</v>
      </c>
      <c r="C214" s="23" t="e">
        <f t="shared" si="39"/>
        <v>#N/A</v>
      </c>
      <c r="D214" s="23" t="e">
        <f t="shared" si="40"/>
        <v>#N/A</v>
      </c>
      <c r="E214" s="53" t="e">
        <f t="shared" si="41"/>
        <v>#N/A</v>
      </c>
      <c r="F214" s="47" t="e">
        <f t="shared" si="42"/>
        <v>#N/A</v>
      </c>
      <c r="G214" s="53" t="e">
        <f t="shared" si="43"/>
        <v>#N/A</v>
      </c>
      <c r="H214" s="23" t="e">
        <f t="shared" si="44"/>
        <v>#N/A</v>
      </c>
      <c r="I214" s="23" t="e">
        <f t="shared" si="45"/>
        <v>#N/A</v>
      </c>
      <c r="J214" s="23" t="e">
        <f t="shared" si="46"/>
        <v>#N/A</v>
      </c>
      <c r="K214" s="50" t="e">
        <f t="shared" si="47"/>
        <v>#N/A</v>
      </c>
      <c r="L214" s="50" t="e">
        <f t="shared" si="48"/>
        <v>#N/A</v>
      </c>
      <c r="M214" s="50" t="e">
        <f t="shared" si="49"/>
        <v>#N/A</v>
      </c>
      <c r="N214" s="23" t="e">
        <f t="shared" si="50"/>
        <v>#N/A</v>
      </c>
      <c r="O214" s="23" t="e">
        <f t="shared" si="51"/>
        <v>#N/A</v>
      </c>
    </row>
    <row r="215" spans="1:15" ht="12.75">
      <c r="A215" s="38">
        <v>214</v>
      </c>
      <c r="B215" s="23">
        <v>214</v>
      </c>
      <c r="C215" s="23" t="e">
        <f t="shared" si="39"/>
        <v>#N/A</v>
      </c>
      <c r="D215" s="23" t="e">
        <f t="shared" si="40"/>
        <v>#N/A</v>
      </c>
      <c r="E215" s="53" t="e">
        <f t="shared" si="41"/>
        <v>#N/A</v>
      </c>
      <c r="F215" s="47" t="e">
        <f t="shared" si="42"/>
        <v>#N/A</v>
      </c>
      <c r="G215" s="53" t="e">
        <f t="shared" si="43"/>
        <v>#N/A</v>
      </c>
      <c r="H215" s="23" t="e">
        <f t="shared" si="44"/>
        <v>#N/A</v>
      </c>
      <c r="I215" s="23" t="e">
        <f t="shared" si="45"/>
        <v>#N/A</v>
      </c>
      <c r="J215" s="23" t="e">
        <f t="shared" si="46"/>
        <v>#N/A</v>
      </c>
      <c r="K215" s="50" t="e">
        <f t="shared" si="47"/>
        <v>#N/A</v>
      </c>
      <c r="L215" s="50" t="e">
        <f t="shared" si="48"/>
        <v>#N/A</v>
      </c>
      <c r="M215" s="50" t="e">
        <f t="shared" si="49"/>
        <v>#N/A</v>
      </c>
      <c r="N215" s="23" t="e">
        <f t="shared" si="50"/>
        <v>#N/A</v>
      </c>
      <c r="O215" s="23" t="e">
        <f t="shared" si="51"/>
        <v>#N/A</v>
      </c>
    </row>
    <row r="216" spans="1:15" ht="12.75">
      <c r="A216" s="38">
        <v>215</v>
      </c>
      <c r="B216" s="23">
        <v>215</v>
      </c>
      <c r="C216" s="23" t="e">
        <f t="shared" si="39"/>
        <v>#N/A</v>
      </c>
      <c r="D216" s="23" t="e">
        <f t="shared" si="40"/>
        <v>#N/A</v>
      </c>
      <c r="E216" s="53" t="e">
        <f t="shared" si="41"/>
        <v>#N/A</v>
      </c>
      <c r="F216" s="47" t="e">
        <f t="shared" si="42"/>
        <v>#N/A</v>
      </c>
      <c r="G216" s="53" t="e">
        <f t="shared" si="43"/>
        <v>#N/A</v>
      </c>
      <c r="H216" s="23" t="e">
        <f t="shared" si="44"/>
        <v>#N/A</v>
      </c>
      <c r="I216" s="23" t="e">
        <f t="shared" si="45"/>
        <v>#N/A</v>
      </c>
      <c r="J216" s="23" t="e">
        <f t="shared" si="46"/>
        <v>#N/A</v>
      </c>
      <c r="K216" s="50" t="e">
        <f t="shared" si="47"/>
        <v>#N/A</v>
      </c>
      <c r="L216" s="50" t="e">
        <f t="shared" si="48"/>
        <v>#N/A</v>
      </c>
      <c r="M216" s="50" t="e">
        <f t="shared" si="49"/>
        <v>#N/A</v>
      </c>
      <c r="N216" s="23" t="e">
        <f t="shared" si="50"/>
        <v>#N/A</v>
      </c>
      <c r="O216" s="23" t="e">
        <f t="shared" si="51"/>
        <v>#N/A</v>
      </c>
    </row>
    <row r="217" spans="1:15" ht="12.75">
      <c r="A217" s="38">
        <v>216</v>
      </c>
      <c r="B217" s="23">
        <v>216</v>
      </c>
      <c r="C217" s="23" t="e">
        <f t="shared" si="39"/>
        <v>#N/A</v>
      </c>
      <c r="D217" s="23" t="e">
        <f t="shared" si="40"/>
        <v>#N/A</v>
      </c>
      <c r="E217" s="53" t="e">
        <f t="shared" si="41"/>
        <v>#N/A</v>
      </c>
      <c r="F217" s="47" t="e">
        <f t="shared" si="42"/>
        <v>#N/A</v>
      </c>
      <c r="G217" s="53" t="e">
        <f t="shared" si="43"/>
        <v>#N/A</v>
      </c>
      <c r="H217" s="23" t="e">
        <f t="shared" si="44"/>
        <v>#N/A</v>
      </c>
      <c r="I217" s="23" t="e">
        <f t="shared" si="45"/>
        <v>#N/A</v>
      </c>
      <c r="J217" s="23" t="e">
        <f t="shared" si="46"/>
        <v>#N/A</v>
      </c>
      <c r="K217" s="50" t="e">
        <f t="shared" si="47"/>
        <v>#N/A</v>
      </c>
      <c r="L217" s="50" t="e">
        <f t="shared" si="48"/>
        <v>#N/A</v>
      </c>
      <c r="M217" s="50" t="e">
        <f t="shared" si="49"/>
        <v>#N/A</v>
      </c>
      <c r="N217" s="23" t="e">
        <f t="shared" si="50"/>
        <v>#N/A</v>
      </c>
      <c r="O217" s="23" t="e">
        <f t="shared" si="51"/>
        <v>#N/A</v>
      </c>
    </row>
    <row r="218" spans="1:15" ht="12.75">
      <c r="A218" s="38">
        <v>217</v>
      </c>
      <c r="B218" s="23">
        <v>217</v>
      </c>
      <c r="C218" s="23" t="e">
        <f t="shared" si="39"/>
        <v>#N/A</v>
      </c>
      <c r="D218" s="23" t="e">
        <f t="shared" si="40"/>
        <v>#N/A</v>
      </c>
      <c r="E218" s="53" t="e">
        <f t="shared" si="41"/>
        <v>#N/A</v>
      </c>
      <c r="F218" s="47" t="e">
        <f t="shared" si="42"/>
        <v>#N/A</v>
      </c>
      <c r="G218" s="53" t="e">
        <f t="shared" si="43"/>
        <v>#N/A</v>
      </c>
      <c r="H218" s="23" t="e">
        <f t="shared" si="44"/>
        <v>#N/A</v>
      </c>
      <c r="I218" s="23" t="e">
        <f t="shared" si="45"/>
        <v>#N/A</v>
      </c>
      <c r="J218" s="23" t="e">
        <f t="shared" si="46"/>
        <v>#N/A</v>
      </c>
      <c r="K218" s="50" t="e">
        <f t="shared" si="47"/>
        <v>#N/A</v>
      </c>
      <c r="L218" s="50" t="e">
        <f t="shared" si="48"/>
        <v>#N/A</v>
      </c>
      <c r="M218" s="50" t="e">
        <f t="shared" si="49"/>
        <v>#N/A</v>
      </c>
      <c r="N218" s="23" t="e">
        <f t="shared" si="50"/>
        <v>#N/A</v>
      </c>
      <c r="O218" s="23" t="e">
        <f t="shared" si="51"/>
        <v>#N/A</v>
      </c>
    </row>
    <row r="219" spans="1:15" ht="12.75">
      <c r="A219" s="38">
        <v>218</v>
      </c>
      <c r="B219" s="23">
        <v>218</v>
      </c>
      <c r="C219" s="23" t="e">
        <f t="shared" si="39"/>
        <v>#N/A</v>
      </c>
      <c r="D219" s="23" t="e">
        <f t="shared" si="40"/>
        <v>#N/A</v>
      </c>
      <c r="E219" s="53" t="e">
        <f t="shared" si="41"/>
        <v>#N/A</v>
      </c>
      <c r="F219" s="47" t="e">
        <f t="shared" si="42"/>
        <v>#N/A</v>
      </c>
      <c r="G219" s="53" t="e">
        <f t="shared" si="43"/>
        <v>#N/A</v>
      </c>
      <c r="H219" s="23" t="e">
        <f t="shared" si="44"/>
        <v>#N/A</v>
      </c>
      <c r="I219" s="23" t="e">
        <f t="shared" si="45"/>
        <v>#N/A</v>
      </c>
      <c r="J219" s="23" t="e">
        <f t="shared" si="46"/>
        <v>#N/A</v>
      </c>
      <c r="K219" s="50" t="e">
        <f t="shared" si="47"/>
        <v>#N/A</v>
      </c>
      <c r="L219" s="50" t="e">
        <f t="shared" si="48"/>
        <v>#N/A</v>
      </c>
      <c r="M219" s="50" t="e">
        <f t="shared" si="49"/>
        <v>#N/A</v>
      </c>
      <c r="N219" s="23" t="e">
        <f t="shared" si="50"/>
        <v>#N/A</v>
      </c>
      <c r="O219" s="23" t="e">
        <f t="shared" si="51"/>
        <v>#N/A</v>
      </c>
    </row>
    <row r="220" spans="1:15" ht="12.75">
      <c r="A220" s="38">
        <v>219</v>
      </c>
      <c r="B220" s="23">
        <v>219</v>
      </c>
      <c r="C220" s="23" t="e">
        <f t="shared" si="39"/>
        <v>#N/A</v>
      </c>
      <c r="D220" s="23" t="e">
        <f t="shared" si="40"/>
        <v>#N/A</v>
      </c>
      <c r="E220" s="53" t="e">
        <f t="shared" si="41"/>
        <v>#N/A</v>
      </c>
      <c r="F220" s="47" t="e">
        <f t="shared" si="42"/>
        <v>#N/A</v>
      </c>
      <c r="G220" s="53" t="e">
        <f t="shared" si="43"/>
        <v>#N/A</v>
      </c>
      <c r="H220" s="23" t="e">
        <f t="shared" si="44"/>
        <v>#N/A</v>
      </c>
      <c r="I220" s="23" t="e">
        <f t="shared" si="45"/>
        <v>#N/A</v>
      </c>
      <c r="J220" s="23" t="e">
        <f t="shared" si="46"/>
        <v>#N/A</v>
      </c>
      <c r="K220" s="50" t="e">
        <f t="shared" si="47"/>
        <v>#N/A</v>
      </c>
      <c r="L220" s="50" t="e">
        <f t="shared" si="48"/>
        <v>#N/A</v>
      </c>
      <c r="M220" s="50" t="e">
        <f t="shared" si="49"/>
        <v>#N/A</v>
      </c>
      <c r="N220" s="23" t="e">
        <f t="shared" si="50"/>
        <v>#N/A</v>
      </c>
      <c r="O220" s="23" t="e">
        <f t="shared" si="51"/>
        <v>#N/A</v>
      </c>
    </row>
    <row r="221" spans="1:15" ht="12.75">
      <c r="A221" s="38">
        <v>220</v>
      </c>
      <c r="B221" s="23">
        <v>220</v>
      </c>
      <c r="C221" s="23" t="e">
        <f t="shared" si="39"/>
        <v>#N/A</v>
      </c>
      <c r="D221" s="23" t="e">
        <f t="shared" si="40"/>
        <v>#N/A</v>
      </c>
      <c r="E221" s="53" t="e">
        <f t="shared" si="41"/>
        <v>#N/A</v>
      </c>
      <c r="F221" s="47" t="e">
        <f t="shared" si="42"/>
        <v>#N/A</v>
      </c>
      <c r="G221" s="53" t="e">
        <f t="shared" si="43"/>
        <v>#N/A</v>
      </c>
      <c r="H221" s="23" t="e">
        <f t="shared" si="44"/>
        <v>#N/A</v>
      </c>
      <c r="I221" s="23" t="e">
        <f t="shared" si="45"/>
        <v>#N/A</v>
      </c>
      <c r="J221" s="23" t="e">
        <f t="shared" si="46"/>
        <v>#N/A</v>
      </c>
      <c r="K221" s="50" t="e">
        <f t="shared" si="47"/>
        <v>#N/A</v>
      </c>
      <c r="L221" s="50" t="e">
        <f t="shared" si="48"/>
        <v>#N/A</v>
      </c>
      <c r="M221" s="50" t="e">
        <f t="shared" si="49"/>
        <v>#N/A</v>
      </c>
      <c r="N221" s="23" t="e">
        <f t="shared" si="50"/>
        <v>#N/A</v>
      </c>
      <c r="O221" s="23" t="e">
        <f t="shared" si="51"/>
        <v>#N/A</v>
      </c>
    </row>
    <row r="222" spans="1:15" ht="12.75">
      <c r="A222" s="38">
        <v>221</v>
      </c>
      <c r="B222" s="23">
        <v>221</v>
      </c>
      <c r="C222" s="23" t="e">
        <f t="shared" si="39"/>
        <v>#N/A</v>
      </c>
      <c r="D222" s="23" t="e">
        <f t="shared" si="40"/>
        <v>#N/A</v>
      </c>
      <c r="E222" s="53" t="e">
        <f t="shared" si="41"/>
        <v>#N/A</v>
      </c>
      <c r="F222" s="47" t="e">
        <f t="shared" si="42"/>
        <v>#N/A</v>
      </c>
      <c r="G222" s="53" t="e">
        <f t="shared" si="43"/>
        <v>#N/A</v>
      </c>
      <c r="H222" s="23" t="e">
        <f t="shared" si="44"/>
        <v>#N/A</v>
      </c>
      <c r="I222" s="23" t="e">
        <f t="shared" si="45"/>
        <v>#N/A</v>
      </c>
      <c r="J222" s="23" t="e">
        <f t="shared" si="46"/>
        <v>#N/A</v>
      </c>
      <c r="K222" s="50" t="e">
        <f t="shared" si="47"/>
        <v>#N/A</v>
      </c>
      <c r="L222" s="50" t="e">
        <f t="shared" si="48"/>
        <v>#N/A</v>
      </c>
      <c r="M222" s="50" t="e">
        <f t="shared" si="49"/>
        <v>#N/A</v>
      </c>
      <c r="N222" s="23" t="e">
        <f t="shared" si="50"/>
        <v>#N/A</v>
      </c>
      <c r="O222" s="23" t="e">
        <f t="shared" si="51"/>
        <v>#N/A</v>
      </c>
    </row>
    <row r="223" spans="1:15" ht="12.75">
      <c r="A223" s="38">
        <v>222</v>
      </c>
      <c r="B223" s="23">
        <v>222</v>
      </c>
      <c r="C223" s="23" t="e">
        <f t="shared" si="39"/>
        <v>#N/A</v>
      </c>
      <c r="D223" s="23" t="e">
        <f t="shared" si="40"/>
        <v>#N/A</v>
      </c>
      <c r="E223" s="53" t="e">
        <f t="shared" si="41"/>
        <v>#N/A</v>
      </c>
      <c r="F223" s="47" t="e">
        <f t="shared" si="42"/>
        <v>#N/A</v>
      </c>
      <c r="G223" s="53" t="e">
        <f t="shared" si="43"/>
        <v>#N/A</v>
      </c>
      <c r="H223" s="23" t="e">
        <f t="shared" si="44"/>
        <v>#N/A</v>
      </c>
      <c r="I223" s="23" t="e">
        <f t="shared" si="45"/>
        <v>#N/A</v>
      </c>
      <c r="J223" s="23" t="e">
        <f t="shared" si="46"/>
        <v>#N/A</v>
      </c>
      <c r="K223" s="50" t="e">
        <f t="shared" si="47"/>
        <v>#N/A</v>
      </c>
      <c r="L223" s="50" t="e">
        <f t="shared" si="48"/>
        <v>#N/A</v>
      </c>
      <c r="M223" s="50" t="e">
        <f t="shared" si="49"/>
        <v>#N/A</v>
      </c>
      <c r="N223" s="23" t="e">
        <f t="shared" si="50"/>
        <v>#N/A</v>
      </c>
      <c r="O223" s="23" t="e">
        <f t="shared" si="51"/>
        <v>#N/A</v>
      </c>
    </row>
    <row r="224" spans="1:15" ht="12.75">
      <c r="A224" s="38">
        <v>223</v>
      </c>
      <c r="B224" s="23">
        <v>223</v>
      </c>
      <c r="C224" s="23" t="e">
        <f t="shared" si="39"/>
        <v>#N/A</v>
      </c>
      <c r="D224" s="23" t="e">
        <f t="shared" si="40"/>
        <v>#N/A</v>
      </c>
      <c r="E224" s="53" t="e">
        <f t="shared" si="41"/>
        <v>#N/A</v>
      </c>
      <c r="F224" s="47" t="e">
        <f t="shared" si="42"/>
        <v>#N/A</v>
      </c>
      <c r="G224" s="53" t="e">
        <f t="shared" si="43"/>
        <v>#N/A</v>
      </c>
      <c r="H224" s="23" t="e">
        <f t="shared" si="44"/>
        <v>#N/A</v>
      </c>
      <c r="I224" s="23" t="e">
        <f t="shared" si="45"/>
        <v>#N/A</v>
      </c>
      <c r="J224" s="23" t="e">
        <f t="shared" si="46"/>
        <v>#N/A</v>
      </c>
      <c r="K224" s="50" t="e">
        <f t="shared" si="47"/>
        <v>#N/A</v>
      </c>
      <c r="L224" s="50" t="e">
        <f t="shared" si="48"/>
        <v>#N/A</v>
      </c>
      <c r="M224" s="50" t="e">
        <f t="shared" si="49"/>
        <v>#N/A</v>
      </c>
      <c r="N224" s="23" t="e">
        <f t="shared" si="50"/>
        <v>#N/A</v>
      </c>
      <c r="O224" s="23" t="e">
        <f t="shared" si="51"/>
        <v>#N/A</v>
      </c>
    </row>
    <row r="225" spans="1:15" ht="12.75">
      <c r="A225" s="38">
        <v>224</v>
      </c>
      <c r="B225" s="23">
        <v>224</v>
      </c>
      <c r="C225" s="23" t="e">
        <f t="shared" si="39"/>
        <v>#N/A</v>
      </c>
      <c r="D225" s="23" t="e">
        <f t="shared" si="40"/>
        <v>#N/A</v>
      </c>
      <c r="E225" s="53" t="e">
        <f t="shared" si="41"/>
        <v>#N/A</v>
      </c>
      <c r="F225" s="47" t="e">
        <f t="shared" si="42"/>
        <v>#N/A</v>
      </c>
      <c r="G225" s="53" t="e">
        <f t="shared" si="43"/>
        <v>#N/A</v>
      </c>
      <c r="H225" s="23" t="e">
        <f t="shared" si="44"/>
        <v>#N/A</v>
      </c>
      <c r="I225" s="23" t="e">
        <f t="shared" si="45"/>
        <v>#N/A</v>
      </c>
      <c r="J225" s="23" t="e">
        <f t="shared" si="46"/>
        <v>#N/A</v>
      </c>
      <c r="K225" s="50" t="e">
        <f t="shared" si="47"/>
        <v>#N/A</v>
      </c>
      <c r="L225" s="50" t="e">
        <f t="shared" si="48"/>
        <v>#N/A</v>
      </c>
      <c r="M225" s="50" t="e">
        <f t="shared" si="49"/>
        <v>#N/A</v>
      </c>
      <c r="N225" s="23" t="e">
        <f t="shared" si="50"/>
        <v>#N/A</v>
      </c>
      <c r="O225" s="23" t="e">
        <f t="shared" si="51"/>
        <v>#N/A</v>
      </c>
    </row>
    <row r="226" spans="1:15" ht="12.75">
      <c r="A226" s="38">
        <v>225</v>
      </c>
      <c r="B226" s="23">
        <v>225</v>
      </c>
      <c r="C226" s="23" t="e">
        <f t="shared" si="39"/>
        <v>#N/A</v>
      </c>
      <c r="D226" s="23" t="e">
        <f t="shared" si="40"/>
        <v>#N/A</v>
      </c>
      <c r="E226" s="53" t="e">
        <f t="shared" si="41"/>
        <v>#N/A</v>
      </c>
      <c r="F226" s="47" t="e">
        <f t="shared" si="42"/>
        <v>#N/A</v>
      </c>
      <c r="G226" s="53" t="e">
        <f t="shared" si="43"/>
        <v>#N/A</v>
      </c>
      <c r="H226" s="23" t="e">
        <f t="shared" si="44"/>
        <v>#N/A</v>
      </c>
      <c r="I226" s="23" t="e">
        <f t="shared" si="45"/>
        <v>#N/A</v>
      </c>
      <c r="J226" s="23" t="e">
        <f t="shared" si="46"/>
        <v>#N/A</v>
      </c>
      <c r="K226" s="50" t="e">
        <f t="shared" si="47"/>
        <v>#N/A</v>
      </c>
      <c r="L226" s="50" t="e">
        <f t="shared" si="48"/>
        <v>#N/A</v>
      </c>
      <c r="M226" s="50" t="e">
        <f t="shared" si="49"/>
        <v>#N/A</v>
      </c>
      <c r="N226" s="23" t="e">
        <f t="shared" si="50"/>
        <v>#N/A</v>
      </c>
      <c r="O226" s="23" t="e">
        <f t="shared" si="51"/>
        <v>#N/A</v>
      </c>
    </row>
    <row r="227" spans="1:15" ht="12.75">
      <c r="A227" s="38">
        <v>226</v>
      </c>
      <c r="B227" s="23">
        <v>226</v>
      </c>
      <c r="C227" s="23" t="e">
        <f t="shared" si="39"/>
        <v>#N/A</v>
      </c>
      <c r="D227" s="23" t="e">
        <f t="shared" si="40"/>
        <v>#N/A</v>
      </c>
      <c r="E227" s="53" t="e">
        <f t="shared" si="41"/>
        <v>#N/A</v>
      </c>
      <c r="F227" s="47" t="e">
        <f t="shared" si="42"/>
        <v>#N/A</v>
      </c>
      <c r="G227" s="53" t="e">
        <f t="shared" si="43"/>
        <v>#N/A</v>
      </c>
      <c r="H227" s="23" t="e">
        <f t="shared" si="44"/>
        <v>#N/A</v>
      </c>
      <c r="I227" s="23" t="e">
        <f t="shared" si="45"/>
        <v>#N/A</v>
      </c>
      <c r="J227" s="23" t="e">
        <f t="shared" si="46"/>
        <v>#N/A</v>
      </c>
      <c r="K227" s="50" t="e">
        <f t="shared" si="47"/>
        <v>#N/A</v>
      </c>
      <c r="L227" s="50" t="e">
        <f t="shared" si="48"/>
        <v>#N/A</v>
      </c>
      <c r="M227" s="50" t="e">
        <f t="shared" si="49"/>
        <v>#N/A</v>
      </c>
      <c r="N227" s="23" t="e">
        <f t="shared" si="50"/>
        <v>#N/A</v>
      </c>
      <c r="O227" s="23" t="e">
        <f t="shared" si="51"/>
        <v>#N/A</v>
      </c>
    </row>
    <row r="228" spans="1:15" ht="12.75">
      <c r="A228" s="38">
        <v>227</v>
      </c>
      <c r="B228" s="23">
        <v>227</v>
      </c>
      <c r="C228" s="23" t="e">
        <f t="shared" si="39"/>
        <v>#N/A</v>
      </c>
      <c r="D228" s="23" t="e">
        <f t="shared" si="40"/>
        <v>#N/A</v>
      </c>
      <c r="E228" s="53" t="e">
        <f t="shared" si="41"/>
        <v>#N/A</v>
      </c>
      <c r="F228" s="47" t="e">
        <f t="shared" si="42"/>
        <v>#N/A</v>
      </c>
      <c r="G228" s="53" t="e">
        <f t="shared" si="43"/>
        <v>#N/A</v>
      </c>
      <c r="H228" s="23" t="e">
        <f t="shared" si="44"/>
        <v>#N/A</v>
      </c>
      <c r="I228" s="23" t="e">
        <f t="shared" si="45"/>
        <v>#N/A</v>
      </c>
      <c r="J228" s="23" t="e">
        <f t="shared" si="46"/>
        <v>#N/A</v>
      </c>
      <c r="K228" s="50" t="e">
        <f t="shared" si="47"/>
        <v>#N/A</v>
      </c>
      <c r="L228" s="50" t="e">
        <f t="shared" si="48"/>
        <v>#N/A</v>
      </c>
      <c r="M228" s="50" t="e">
        <f t="shared" si="49"/>
        <v>#N/A</v>
      </c>
      <c r="N228" s="23" t="e">
        <f t="shared" si="50"/>
        <v>#N/A</v>
      </c>
      <c r="O228" s="23" t="e">
        <f t="shared" si="51"/>
        <v>#N/A</v>
      </c>
    </row>
    <row r="229" spans="1:15" ht="12.75">
      <c r="A229" s="38">
        <v>228</v>
      </c>
      <c r="B229" s="23">
        <v>228</v>
      </c>
      <c r="C229" s="23" t="e">
        <f t="shared" si="39"/>
        <v>#N/A</v>
      </c>
      <c r="D229" s="23" t="e">
        <f t="shared" si="40"/>
        <v>#N/A</v>
      </c>
      <c r="E229" s="53" t="e">
        <f t="shared" si="41"/>
        <v>#N/A</v>
      </c>
      <c r="F229" s="47" t="e">
        <f t="shared" si="42"/>
        <v>#N/A</v>
      </c>
      <c r="G229" s="53" t="e">
        <f t="shared" si="43"/>
        <v>#N/A</v>
      </c>
      <c r="H229" s="23" t="e">
        <f t="shared" si="44"/>
        <v>#N/A</v>
      </c>
      <c r="I229" s="23" t="e">
        <f t="shared" si="45"/>
        <v>#N/A</v>
      </c>
      <c r="J229" s="23" t="e">
        <f t="shared" si="46"/>
        <v>#N/A</v>
      </c>
      <c r="K229" s="50" t="e">
        <f t="shared" si="47"/>
        <v>#N/A</v>
      </c>
      <c r="L229" s="50" t="e">
        <f t="shared" si="48"/>
        <v>#N/A</v>
      </c>
      <c r="M229" s="50" t="e">
        <f t="shared" si="49"/>
        <v>#N/A</v>
      </c>
      <c r="N229" s="23" t="e">
        <f t="shared" si="50"/>
        <v>#N/A</v>
      </c>
      <c r="O229" s="23" t="e">
        <f t="shared" si="51"/>
        <v>#N/A</v>
      </c>
    </row>
    <row r="230" spans="1:15" ht="12.75">
      <c r="A230" s="38">
        <v>229</v>
      </c>
      <c r="B230" s="23">
        <v>229</v>
      </c>
      <c r="C230" s="23" t="e">
        <f t="shared" si="39"/>
        <v>#N/A</v>
      </c>
      <c r="D230" s="23" t="e">
        <f t="shared" si="40"/>
        <v>#N/A</v>
      </c>
      <c r="E230" s="53" t="e">
        <f t="shared" si="41"/>
        <v>#N/A</v>
      </c>
      <c r="F230" s="47" t="e">
        <f t="shared" si="42"/>
        <v>#N/A</v>
      </c>
      <c r="G230" s="53" t="e">
        <f t="shared" si="43"/>
        <v>#N/A</v>
      </c>
      <c r="H230" s="23" t="e">
        <f t="shared" si="44"/>
        <v>#N/A</v>
      </c>
      <c r="I230" s="23" t="e">
        <f t="shared" si="45"/>
        <v>#N/A</v>
      </c>
      <c r="J230" s="23" t="e">
        <f t="shared" si="46"/>
        <v>#N/A</v>
      </c>
      <c r="K230" s="50" t="e">
        <f t="shared" si="47"/>
        <v>#N/A</v>
      </c>
      <c r="L230" s="50" t="e">
        <f t="shared" si="48"/>
        <v>#N/A</v>
      </c>
      <c r="M230" s="50" t="e">
        <f t="shared" si="49"/>
        <v>#N/A</v>
      </c>
      <c r="N230" s="23" t="e">
        <f t="shared" si="50"/>
        <v>#N/A</v>
      </c>
      <c r="O230" s="23" t="e">
        <f t="shared" si="51"/>
        <v>#N/A</v>
      </c>
    </row>
    <row r="231" spans="1:15" ht="12.75">
      <c r="A231" s="38">
        <v>230</v>
      </c>
      <c r="B231" s="23">
        <v>230</v>
      </c>
      <c r="C231" s="23" t="e">
        <f t="shared" si="39"/>
        <v>#N/A</v>
      </c>
      <c r="D231" s="23" t="e">
        <f t="shared" si="40"/>
        <v>#N/A</v>
      </c>
      <c r="E231" s="53" t="e">
        <f t="shared" si="41"/>
        <v>#N/A</v>
      </c>
      <c r="F231" s="47" t="e">
        <f t="shared" si="42"/>
        <v>#N/A</v>
      </c>
      <c r="G231" s="53" t="e">
        <f t="shared" si="43"/>
        <v>#N/A</v>
      </c>
      <c r="H231" s="23" t="e">
        <f t="shared" si="44"/>
        <v>#N/A</v>
      </c>
      <c r="I231" s="23" t="e">
        <f t="shared" si="45"/>
        <v>#N/A</v>
      </c>
      <c r="J231" s="23" t="e">
        <f t="shared" si="46"/>
        <v>#N/A</v>
      </c>
      <c r="K231" s="50" t="e">
        <f t="shared" si="47"/>
        <v>#N/A</v>
      </c>
      <c r="L231" s="50" t="e">
        <f t="shared" si="48"/>
        <v>#N/A</v>
      </c>
      <c r="M231" s="50" t="e">
        <f t="shared" si="49"/>
        <v>#N/A</v>
      </c>
      <c r="N231" s="23" t="e">
        <f t="shared" si="50"/>
        <v>#N/A</v>
      </c>
      <c r="O231" s="23" t="e">
        <f t="shared" si="51"/>
        <v>#N/A</v>
      </c>
    </row>
    <row r="232" spans="1:15" ht="12.75">
      <c r="A232" s="38">
        <v>231</v>
      </c>
      <c r="B232" s="23">
        <v>231</v>
      </c>
      <c r="C232" s="23" t="e">
        <f t="shared" si="39"/>
        <v>#N/A</v>
      </c>
      <c r="D232" s="23" t="e">
        <f t="shared" si="40"/>
        <v>#N/A</v>
      </c>
      <c r="E232" s="53" t="e">
        <f t="shared" si="41"/>
        <v>#N/A</v>
      </c>
      <c r="F232" s="47" t="e">
        <f t="shared" si="42"/>
        <v>#N/A</v>
      </c>
      <c r="G232" s="53" t="e">
        <f t="shared" si="43"/>
        <v>#N/A</v>
      </c>
      <c r="H232" s="23" t="e">
        <f t="shared" si="44"/>
        <v>#N/A</v>
      </c>
      <c r="I232" s="23" t="e">
        <f t="shared" si="45"/>
        <v>#N/A</v>
      </c>
      <c r="J232" s="23" t="e">
        <f t="shared" si="46"/>
        <v>#N/A</v>
      </c>
      <c r="K232" s="50" t="e">
        <f t="shared" si="47"/>
        <v>#N/A</v>
      </c>
      <c r="L232" s="50" t="e">
        <f t="shared" si="48"/>
        <v>#N/A</v>
      </c>
      <c r="M232" s="50" t="e">
        <f t="shared" si="49"/>
        <v>#N/A</v>
      </c>
      <c r="N232" s="23" t="e">
        <f t="shared" si="50"/>
        <v>#N/A</v>
      </c>
      <c r="O232" s="23" t="e">
        <f t="shared" si="51"/>
        <v>#N/A</v>
      </c>
    </row>
    <row r="233" spans="1:15" ht="12.75">
      <c r="A233" s="38">
        <v>232</v>
      </c>
      <c r="B233" s="23">
        <v>232</v>
      </c>
      <c r="C233" s="23" t="e">
        <f t="shared" si="39"/>
        <v>#N/A</v>
      </c>
      <c r="D233" s="23" t="e">
        <f t="shared" si="40"/>
        <v>#N/A</v>
      </c>
      <c r="E233" s="53" t="e">
        <f t="shared" si="41"/>
        <v>#N/A</v>
      </c>
      <c r="F233" s="47" t="e">
        <f t="shared" si="42"/>
        <v>#N/A</v>
      </c>
      <c r="G233" s="53" t="e">
        <f t="shared" si="43"/>
        <v>#N/A</v>
      </c>
      <c r="H233" s="23" t="e">
        <f t="shared" si="44"/>
        <v>#N/A</v>
      </c>
      <c r="I233" s="23" t="e">
        <f t="shared" si="45"/>
        <v>#N/A</v>
      </c>
      <c r="J233" s="23" t="e">
        <f t="shared" si="46"/>
        <v>#N/A</v>
      </c>
      <c r="K233" s="50" t="e">
        <f t="shared" si="47"/>
        <v>#N/A</v>
      </c>
      <c r="L233" s="50" t="e">
        <f t="shared" si="48"/>
        <v>#N/A</v>
      </c>
      <c r="M233" s="50" t="e">
        <f t="shared" si="49"/>
        <v>#N/A</v>
      </c>
      <c r="N233" s="23" t="e">
        <f t="shared" si="50"/>
        <v>#N/A</v>
      </c>
      <c r="O233" s="23" t="e">
        <f t="shared" si="51"/>
        <v>#N/A</v>
      </c>
    </row>
    <row r="234" spans="1:15" ht="12.75">
      <c r="A234" s="38">
        <v>233</v>
      </c>
      <c r="B234" s="23">
        <v>233</v>
      </c>
      <c r="C234" s="23" t="e">
        <f t="shared" si="39"/>
        <v>#N/A</v>
      </c>
      <c r="D234" s="23" t="e">
        <f t="shared" si="40"/>
        <v>#N/A</v>
      </c>
      <c r="E234" s="53" t="e">
        <f t="shared" si="41"/>
        <v>#N/A</v>
      </c>
      <c r="F234" s="47" t="e">
        <f t="shared" si="42"/>
        <v>#N/A</v>
      </c>
      <c r="G234" s="53" t="e">
        <f t="shared" si="43"/>
        <v>#N/A</v>
      </c>
      <c r="H234" s="23" t="e">
        <f t="shared" si="44"/>
        <v>#N/A</v>
      </c>
      <c r="I234" s="23" t="e">
        <f t="shared" si="45"/>
        <v>#N/A</v>
      </c>
      <c r="J234" s="23" t="e">
        <f t="shared" si="46"/>
        <v>#N/A</v>
      </c>
      <c r="K234" s="50" t="e">
        <f t="shared" si="47"/>
        <v>#N/A</v>
      </c>
      <c r="L234" s="50" t="e">
        <f t="shared" si="48"/>
        <v>#N/A</v>
      </c>
      <c r="M234" s="50" t="e">
        <f t="shared" si="49"/>
        <v>#N/A</v>
      </c>
      <c r="N234" s="23" t="e">
        <f t="shared" si="50"/>
        <v>#N/A</v>
      </c>
      <c r="O234" s="23" t="e">
        <f t="shared" si="51"/>
        <v>#N/A</v>
      </c>
    </row>
    <row r="235" spans="1:15" ht="12.75">
      <c r="A235" s="38">
        <v>234</v>
      </c>
      <c r="B235" s="23">
        <v>234</v>
      </c>
      <c r="C235" s="23" t="e">
        <f t="shared" si="39"/>
        <v>#N/A</v>
      </c>
      <c r="D235" s="23" t="e">
        <f t="shared" si="40"/>
        <v>#N/A</v>
      </c>
      <c r="E235" s="53" t="e">
        <f t="shared" si="41"/>
        <v>#N/A</v>
      </c>
      <c r="F235" s="47" t="e">
        <f t="shared" si="42"/>
        <v>#N/A</v>
      </c>
      <c r="G235" s="53" t="e">
        <f t="shared" si="43"/>
        <v>#N/A</v>
      </c>
      <c r="H235" s="23" t="e">
        <f t="shared" si="44"/>
        <v>#N/A</v>
      </c>
      <c r="I235" s="23" t="e">
        <f t="shared" si="45"/>
        <v>#N/A</v>
      </c>
      <c r="J235" s="23" t="e">
        <f t="shared" si="46"/>
        <v>#N/A</v>
      </c>
      <c r="K235" s="50" t="e">
        <f t="shared" si="47"/>
        <v>#N/A</v>
      </c>
      <c r="L235" s="50" t="e">
        <f t="shared" si="48"/>
        <v>#N/A</v>
      </c>
      <c r="M235" s="50" t="e">
        <f t="shared" si="49"/>
        <v>#N/A</v>
      </c>
      <c r="N235" s="23" t="e">
        <f t="shared" si="50"/>
        <v>#N/A</v>
      </c>
      <c r="O235" s="23" t="e">
        <f t="shared" si="51"/>
        <v>#N/A</v>
      </c>
    </row>
    <row r="236" spans="1:15" ht="12.75">
      <c r="A236" s="38">
        <v>235</v>
      </c>
      <c r="B236" s="23">
        <v>235</v>
      </c>
      <c r="C236" s="23" t="e">
        <f t="shared" si="39"/>
        <v>#N/A</v>
      </c>
      <c r="D236" s="23" t="e">
        <f t="shared" si="40"/>
        <v>#N/A</v>
      </c>
      <c r="E236" s="53" t="e">
        <f t="shared" si="41"/>
        <v>#N/A</v>
      </c>
      <c r="F236" s="47" t="e">
        <f t="shared" si="42"/>
        <v>#N/A</v>
      </c>
      <c r="G236" s="53" t="e">
        <f t="shared" si="43"/>
        <v>#N/A</v>
      </c>
      <c r="H236" s="23" t="e">
        <f t="shared" si="44"/>
        <v>#N/A</v>
      </c>
      <c r="I236" s="23" t="e">
        <f t="shared" si="45"/>
        <v>#N/A</v>
      </c>
      <c r="J236" s="23" t="e">
        <f t="shared" si="46"/>
        <v>#N/A</v>
      </c>
      <c r="K236" s="50" t="e">
        <f t="shared" si="47"/>
        <v>#N/A</v>
      </c>
      <c r="L236" s="50" t="e">
        <f t="shared" si="48"/>
        <v>#N/A</v>
      </c>
      <c r="M236" s="50" t="e">
        <f t="shared" si="49"/>
        <v>#N/A</v>
      </c>
      <c r="N236" s="23" t="e">
        <f t="shared" si="50"/>
        <v>#N/A</v>
      </c>
      <c r="O236" s="23" t="e">
        <f t="shared" si="51"/>
        <v>#N/A</v>
      </c>
    </row>
    <row r="237" spans="1:15" ht="12.75">
      <c r="A237" s="38">
        <v>236</v>
      </c>
      <c r="B237" s="23">
        <v>236</v>
      </c>
      <c r="C237" s="23" t="e">
        <f t="shared" si="39"/>
        <v>#N/A</v>
      </c>
      <c r="D237" s="23" t="e">
        <f t="shared" si="40"/>
        <v>#N/A</v>
      </c>
      <c r="E237" s="53" t="e">
        <f t="shared" si="41"/>
        <v>#N/A</v>
      </c>
      <c r="F237" s="47" t="e">
        <f t="shared" si="42"/>
        <v>#N/A</v>
      </c>
      <c r="G237" s="53" t="e">
        <f t="shared" si="43"/>
        <v>#N/A</v>
      </c>
      <c r="H237" s="23" t="e">
        <f t="shared" si="44"/>
        <v>#N/A</v>
      </c>
      <c r="I237" s="23" t="e">
        <f t="shared" si="45"/>
        <v>#N/A</v>
      </c>
      <c r="J237" s="23" t="e">
        <f t="shared" si="46"/>
        <v>#N/A</v>
      </c>
      <c r="K237" s="50" t="e">
        <f t="shared" si="47"/>
        <v>#N/A</v>
      </c>
      <c r="L237" s="50" t="e">
        <f t="shared" si="48"/>
        <v>#N/A</v>
      </c>
      <c r="M237" s="50" t="e">
        <f t="shared" si="49"/>
        <v>#N/A</v>
      </c>
      <c r="N237" s="23" t="e">
        <f t="shared" si="50"/>
        <v>#N/A</v>
      </c>
      <c r="O237" s="23" t="e">
        <f t="shared" si="51"/>
        <v>#N/A</v>
      </c>
    </row>
    <row r="238" spans="1:15" ht="12.75">
      <c r="A238" s="38">
        <v>237</v>
      </c>
      <c r="B238" s="23">
        <v>237</v>
      </c>
      <c r="C238" s="23" t="e">
        <f t="shared" si="39"/>
        <v>#N/A</v>
      </c>
      <c r="D238" s="23" t="e">
        <f t="shared" si="40"/>
        <v>#N/A</v>
      </c>
      <c r="E238" s="53" t="e">
        <f t="shared" si="41"/>
        <v>#N/A</v>
      </c>
      <c r="F238" s="47" t="e">
        <f t="shared" si="42"/>
        <v>#N/A</v>
      </c>
      <c r="G238" s="53" t="e">
        <f t="shared" si="43"/>
        <v>#N/A</v>
      </c>
      <c r="H238" s="23" t="e">
        <f t="shared" si="44"/>
        <v>#N/A</v>
      </c>
      <c r="I238" s="23" t="e">
        <f t="shared" si="45"/>
        <v>#N/A</v>
      </c>
      <c r="J238" s="23" t="e">
        <f t="shared" si="46"/>
        <v>#N/A</v>
      </c>
      <c r="K238" s="50" t="e">
        <f t="shared" si="47"/>
        <v>#N/A</v>
      </c>
      <c r="L238" s="50" t="e">
        <f t="shared" si="48"/>
        <v>#N/A</v>
      </c>
      <c r="M238" s="50" t="e">
        <f t="shared" si="49"/>
        <v>#N/A</v>
      </c>
      <c r="N238" s="23" t="e">
        <f t="shared" si="50"/>
        <v>#N/A</v>
      </c>
      <c r="O238" s="23" t="e">
        <f t="shared" si="51"/>
        <v>#N/A</v>
      </c>
    </row>
    <row r="239" spans="1:15" ht="12.75">
      <c r="A239" s="38">
        <v>238</v>
      </c>
      <c r="B239" s="23">
        <v>238</v>
      </c>
      <c r="C239" s="23" t="e">
        <f t="shared" si="39"/>
        <v>#N/A</v>
      </c>
      <c r="D239" s="23" t="e">
        <f t="shared" si="40"/>
        <v>#N/A</v>
      </c>
      <c r="E239" s="53" t="e">
        <f t="shared" si="41"/>
        <v>#N/A</v>
      </c>
      <c r="F239" s="47" t="e">
        <f t="shared" si="42"/>
        <v>#N/A</v>
      </c>
      <c r="G239" s="53" t="e">
        <f t="shared" si="43"/>
        <v>#N/A</v>
      </c>
      <c r="H239" s="23" t="e">
        <f t="shared" si="44"/>
        <v>#N/A</v>
      </c>
      <c r="I239" s="23" t="e">
        <f t="shared" si="45"/>
        <v>#N/A</v>
      </c>
      <c r="J239" s="23" t="e">
        <f t="shared" si="46"/>
        <v>#N/A</v>
      </c>
      <c r="K239" s="50" t="e">
        <f t="shared" si="47"/>
        <v>#N/A</v>
      </c>
      <c r="L239" s="50" t="e">
        <f t="shared" si="48"/>
        <v>#N/A</v>
      </c>
      <c r="M239" s="50" t="e">
        <f t="shared" si="49"/>
        <v>#N/A</v>
      </c>
      <c r="N239" s="23" t="e">
        <f t="shared" si="50"/>
        <v>#N/A</v>
      </c>
      <c r="O239" s="23" t="e">
        <f t="shared" si="51"/>
        <v>#N/A</v>
      </c>
    </row>
    <row r="240" spans="1:15" ht="12.75">
      <c r="A240" s="38">
        <v>239</v>
      </c>
      <c r="B240" s="23">
        <v>239</v>
      </c>
      <c r="C240" s="23" t="e">
        <f t="shared" si="39"/>
        <v>#N/A</v>
      </c>
      <c r="D240" s="23" t="e">
        <f t="shared" si="40"/>
        <v>#N/A</v>
      </c>
      <c r="E240" s="53" t="e">
        <f t="shared" si="41"/>
        <v>#N/A</v>
      </c>
      <c r="F240" s="47" t="e">
        <f t="shared" si="42"/>
        <v>#N/A</v>
      </c>
      <c r="G240" s="53" t="e">
        <f t="shared" si="43"/>
        <v>#N/A</v>
      </c>
      <c r="H240" s="23" t="e">
        <f t="shared" si="44"/>
        <v>#N/A</v>
      </c>
      <c r="I240" s="23" t="e">
        <f t="shared" si="45"/>
        <v>#N/A</v>
      </c>
      <c r="J240" s="23" t="e">
        <f t="shared" si="46"/>
        <v>#N/A</v>
      </c>
      <c r="K240" s="50" t="e">
        <f t="shared" si="47"/>
        <v>#N/A</v>
      </c>
      <c r="L240" s="50" t="e">
        <f t="shared" si="48"/>
        <v>#N/A</v>
      </c>
      <c r="M240" s="50" t="e">
        <f t="shared" si="49"/>
        <v>#N/A</v>
      </c>
      <c r="N240" s="23" t="e">
        <f t="shared" si="50"/>
        <v>#N/A</v>
      </c>
      <c r="O240" s="23" t="e">
        <f t="shared" si="51"/>
        <v>#N/A</v>
      </c>
    </row>
    <row r="241" spans="1:15" ht="12.75">
      <c r="A241" s="38">
        <v>240</v>
      </c>
      <c r="B241" s="23">
        <v>240</v>
      </c>
      <c r="C241" s="23" t="e">
        <f t="shared" si="39"/>
        <v>#N/A</v>
      </c>
      <c r="D241" s="23" t="e">
        <f t="shared" si="40"/>
        <v>#N/A</v>
      </c>
      <c r="E241" s="53" t="e">
        <f t="shared" si="41"/>
        <v>#N/A</v>
      </c>
      <c r="F241" s="47" t="e">
        <f t="shared" si="42"/>
        <v>#N/A</v>
      </c>
      <c r="G241" s="53" t="e">
        <f t="shared" si="43"/>
        <v>#N/A</v>
      </c>
      <c r="H241" s="23" t="e">
        <f t="shared" si="44"/>
        <v>#N/A</v>
      </c>
      <c r="I241" s="23" t="e">
        <f t="shared" si="45"/>
        <v>#N/A</v>
      </c>
      <c r="J241" s="23" t="e">
        <f t="shared" si="46"/>
        <v>#N/A</v>
      </c>
      <c r="K241" s="50" t="e">
        <f t="shared" si="47"/>
        <v>#N/A</v>
      </c>
      <c r="L241" s="50" t="e">
        <f t="shared" si="48"/>
        <v>#N/A</v>
      </c>
      <c r="M241" s="50" t="e">
        <f t="shared" si="49"/>
        <v>#N/A</v>
      </c>
      <c r="N241" s="23" t="e">
        <f t="shared" si="50"/>
        <v>#N/A</v>
      </c>
      <c r="O241" s="23" t="e">
        <f t="shared" si="51"/>
        <v>#N/A</v>
      </c>
    </row>
    <row r="242" spans="1:15" ht="12.75">
      <c r="A242" s="38">
        <v>241</v>
      </c>
      <c r="B242" s="23">
        <v>241</v>
      </c>
      <c r="C242" s="23" t="e">
        <f t="shared" si="39"/>
        <v>#N/A</v>
      </c>
      <c r="D242" s="23" t="e">
        <f t="shared" si="40"/>
        <v>#N/A</v>
      </c>
      <c r="E242" s="53" t="e">
        <f t="shared" si="41"/>
        <v>#N/A</v>
      </c>
      <c r="F242" s="47" t="e">
        <f t="shared" si="42"/>
        <v>#N/A</v>
      </c>
      <c r="G242" s="53" t="e">
        <f t="shared" si="43"/>
        <v>#N/A</v>
      </c>
      <c r="H242" s="23" t="e">
        <f t="shared" si="44"/>
        <v>#N/A</v>
      </c>
      <c r="I242" s="23" t="e">
        <f t="shared" si="45"/>
        <v>#N/A</v>
      </c>
      <c r="J242" s="23" t="e">
        <f t="shared" si="46"/>
        <v>#N/A</v>
      </c>
      <c r="K242" s="50" t="e">
        <f t="shared" si="47"/>
        <v>#N/A</v>
      </c>
      <c r="L242" s="50" t="e">
        <f t="shared" si="48"/>
        <v>#N/A</v>
      </c>
      <c r="M242" s="50" t="e">
        <f t="shared" si="49"/>
        <v>#N/A</v>
      </c>
      <c r="N242" s="23" t="e">
        <f t="shared" si="50"/>
        <v>#N/A</v>
      </c>
      <c r="O242" s="23" t="e">
        <f t="shared" si="51"/>
        <v>#N/A</v>
      </c>
    </row>
    <row r="243" spans="1:15" ht="12.75">
      <c r="A243" s="38">
        <v>242</v>
      </c>
      <c r="B243" s="23">
        <v>242</v>
      </c>
      <c r="C243" s="23" t="e">
        <f t="shared" si="39"/>
        <v>#N/A</v>
      </c>
      <c r="D243" s="23" t="e">
        <f t="shared" si="40"/>
        <v>#N/A</v>
      </c>
      <c r="E243" s="53" t="e">
        <f t="shared" si="41"/>
        <v>#N/A</v>
      </c>
      <c r="F243" s="47" t="e">
        <f t="shared" si="42"/>
        <v>#N/A</v>
      </c>
      <c r="G243" s="53" t="e">
        <f t="shared" si="43"/>
        <v>#N/A</v>
      </c>
      <c r="H243" s="23" t="e">
        <f t="shared" si="44"/>
        <v>#N/A</v>
      </c>
      <c r="I243" s="23" t="e">
        <f t="shared" si="45"/>
        <v>#N/A</v>
      </c>
      <c r="J243" s="23" t="e">
        <f t="shared" si="46"/>
        <v>#N/A</v>
      </c>
      <c r="K243" s="50" t="e">
        <f t="shared" si="47"/>
        <v>#N/A</v>
      </c>
      <c r="L243" s="50" t="e">
        <f t="shared" si="48"/>
        <v>#N/A</v>
      </c>
      <c r="M243" s="50" t="e">
        <f t="shared" si="49"/>
        <v>#N/A</v>
      </c>
      <c r="N243" s="23" t="e">
        <f t="shared" si="50"/>
        <v>#N/A</v>
      </c>
      <c r="O243" s="23" t="e">
        <f t="shared" si="51"/>
        <v>#N/A</v>
      </c>
    </row>
    <row r="244" spans="1:15" ht="12.75">
      <c r="A244" s="38">
        <v>243</v>
      </c>
      <c r="B244" s="23">
        <v>243</v>
      </c>
      <c r="C244" s="23" t="e">
        <f t="shared" si="39"/>
        <v>#N/A</v>
      </c>
      <c r="D244" s="23" t="e">
        <f t="shared" si="40"/>
        <v>#N/A</v>
      </c>
      <c r="E244" s="53" t="e">
        <f t="shared" si="41"/>
        <v>#N/A</v>
      </c>
      <c r="F244" s="47" t="e">
        <f t="shared" si="42"/>
        <v>#N/A</v>
      </c>
      <c r="G244" s="53" t="e">
        <f t="shared" si="43"/>
        <v>#N/A</v>
      </c>
      <c r="H244" s="23" t="e">
        <f t="shared" si="44"/>
        <v>#N/A</v>
      </c>
      <c r="I244" s="23" t="e">
        <f t="shared" si="45"/>
        <v>#N/A</v>
      </c>
      <c r="J244" s="23" t="e">
        <f t="shared" si="46"/>
        <v>#N/A</v>
      </c>
      <c r="K244" s="50" t="e">
        <f t="shared" si="47"/>
        <v>#N/A</v>
      </c>
      <c r="L244" s="50" t="e">
        <f t="shared" si="48"/>
        <v>#N/A</v>
      </c>
      <c r="M244" s="50" t="e">
        <f t="shared" si="49"/>
        <v>#N/A</v>
      </c>
      <c r="N244" s="23" t="e">
        <f t="shared" si="50"/>
        <v>#N/A</v>
      </c>
      <c r="O244" s="23" t="e">
        <f t="shared" si="51"/>
        <v>#N/A</v>
      </c>
    </row>
    <row r="245" spans="1:15" ht="12.75">
      <c r="A245" s="38">
        <v>244</v>
      </c>
      <c r="B245" s="23">
        <v>244</v>
      </c>
      <c r="C245" s="23" t="e">
        <f t="shared" si="39"/>
        <v>#N/A</v>
      </c>
      <c r="D245" s="23" t="e">
        <f t="shared" si="40"/>
        <v>#N/A</v>
      </c>
      <c r="E245" s="53" t="e">
        <f t="shared" si="41"/>
        <v>#N/A</v>
      </c>
      <c r="F245" s="47" t="e">
        <f t="shared" si="42"/>
        <v>#N/A</v>
      </c>
      <c r="G245" s="53" t="e">
        <f t="shared" si="43"/>
        <v>#N/A</v>
      </c>
      <c r="H245" s="23" t="e">
        <f t="shared" si="44"/>
        <v>#N/A</v>
      </c>
      <c r="I245" s="23" t="e">
        <f t="shared" si="45"/>
        <v>#N/A</v>
      </c>
      <c r="J245" s="23" t="e">
        <f t="shared" si="46"/>
        <v>#N/A</v>
      </c>
      <c r="K245" s="50" t="e">
        <f t="shared" si="47"/>
        <v>#N/A</v>
      </c>
      <c r="L245" s="50" t="e">
        <f t="shared" si="48"/>
        <v>#N/A</v>
      </c>
      <c r="M245" s="50" t="e">
        <f t="shared" si="49"/>
        <v>#N/A</v>
      </c>
      <c r="N245" s="23" t="e">
        <f t="shared" si="50"/>
        <v>#N/A</v>
      </c>
      <c r="O245" s="23" t="e">
        <f t="shared" si="51"/>
        <v>#N/A</v>
      </c>
    </row>
    <row r="246" spans="1:15" ht="12.75">
      <c r="A246" s="38">
        <v>245</v>
      </c>
      <c r="B246" s="23">
        <v>245</v>
      </c>
      <c r="C246" s="23" t="e">
        <f t="shared" si="39"/>
        <v>#N/A</v>
      </c>
      <c r="D246" s="23" t="e">
        <f t="shared" si="40"/>
        <v>#N/A</v>
      </c>
      <c r="E246" s="53" t="e">
        <f t="shared" si="41"/>
        <v>#N/A</v>
      </c>
      <c r="F246" s="47" t="e">
        <f t="shared" si="42"/>
        <v>#N/A</v>
      </c>
      <c r="G246" s="53" t="e">
        <f t="shared" si="43"/>
        <v>#N/A</v>
      </c>
      <c r="H246" s="23" t="e">
        <f t="shared" si="44"/>
        <v>#N/A</v>
      </c>
      <c r="I246" s="23" t="e">
        <f t="shared" si="45"/>
        <v>#N/A</v>
      </c>
      <c r="J246" s="23" t="e">
        <f t="shared" si="46"/>
        <v>#N/A</v>
      </c>
      <c r="K246" s="50" t="e">
        <f t="shared" si="47"/>
        <v>#N/A</v>
      </c>
      <c r="L246" s="50" t="e">
        <f t="shared" si="48"/>
        <v>#N/A</v>
      </c>
      <c r="M246" s="50" t="e">
        <f t="shared" si="49"/>
        <v>#N/A</v>
      </c>
      <c r="N246" s="23" t="e">
        <f t="shared" si="50"/>
        <v>#N/A</v>
      </c>
      <c r="O246" s="23" t="e">
        <f t="shared" si="51"/>
        <v>#N/A</v>
      </c>
    </row>
    <row r="247" spans="1:15" ht="12.75">
      <c r="A247" s="38">
        <v>246</v>
      </c>
      <c r="B247" s="23">
        <v>246</v>
      </c>
      <c r="C247" s="23" t="e">
        <f t="shared" si="39"/>
        <v>#N/A</v>
      </c>
      <c r="D247" s="23" t="e">
        <f t="shared" si="40"/>
        <v>#N/A</v>
      </c>
      <c r="E247" s="53" t="e">
        <f t="shared" si="41"/>
        <v>#N/A</v>
      </c>
      <c r="F247" s="47" t="e">
        <f t="shared" si="42"/>
        <v>#N/A</v>
      </c>
      <c r="G247" s="53" t="e">
        <f t="shared" si="43"/>
        <v>#N/A</v>
      </c>
      <c r="H247" s="23" t="e">
        <f t="shared" si="44"/>
        <v>#N/A</v>
      </c>
      <c r="I247" s="23" t="e">
        <f t="shared" si="45"/>
        <v>#N/A</v>
      </c>
      <c r="J247" s="23" t="e">
        <f t="shared" si="46"/>
        <v>#N/A</v>
      </c>
      <c r="K247" s="50" t="e">
        <f t="shared" si="47"/>
        <v>#N/A</v>
      </c>
      <c r="L247" s="50" t="e">
        <f t="shared" si="48"/>
        <v>#N/A</v>
      </c>
      <c r="M247" s="50" t="e">
        <f t="shared" si="49"/>
        <v>#N/A</v>
      </c>
      <c r="N247" s="23" t="e">
        <f t="shared" si="50"/>
        <v>#N/A</v>
      </c>
      <c r="O247" s="23" t="e">
        <f t="shared" si="51"/>
        <v>#N/A</v>
      </c>
    </row>
    <row r="248" spans="1:15" ht="12.75">
      <c r="A248" s="38">
        <v>247</v>
      </c>
      <c r="B248" s="23">
        <v>247</v>
      </c>
      <c r="C248" s="23" t="e">
        <f t="shared" si="39"/>
        <v>#N/A</v>
      </c>
      <c r="D248" s="23" t="e">
        <f t="shared" si="40"/>
        <v>#N/A</v>
      </c>
      <c r="E248" s="53" t="e">
        <f t="shared" si="41"/>
        <v>#N/A</v>
      </c>
      <c r="F248" s="47" t="e">
        <f t="shared" si="42"/>
        <v>#N/A</v>
      </c>
      <c r="G248" s="53" t="e">
        <f t="shared" si="43"/>
        <v>#N/A</v>
      </c>
      <c r="H248" s="23" t="e">
        <f t="shared" si="44"/>
        <v>#N/A</v>
      </c>
      <c r="I248" s="23" t="e">
        <f t="shared" si="45"/>
        <v>#N/A</v>
      </c>
      <c r="J248" s="23" t="e">
        <f t="shared" si="46"/>
        <v>#N/A</v>
      </c>
      <c r="K248" s="50" t="e">
        <f t="shared" si="47"/>
        <v>#N/A</v>
      </c>
      <c r="L248" s="50" t="e">
        <f t="shared" si="48"/>
        <v>#N/A</v>
      </c>
      <c r="M248" s="50" t="e">
        <f t="shared" si="49"/>
        <v>#N/A</v>
      </c>
      <c r="N248" s="23" t="e">
        <f t="shared" si="50"/>
        <v>#N/A</v>
      </c>
      <c r="O248" s="23" t="e">
        <f t="shared" si="51"/>
        <v>#N/A</v>
      </c>
    </row>
    <row r="249" spans="1:15" ht="12.75">
      <c r="A249" s="38">
        <v>248</v>
      </c>
      <c r="B249" s="23">
        <v>248</v>
      </c>
      <c r="C249" s="23" t="e">
        <f t="shared" si="39"/>
        <v>#N/A</v>
      </c>
      <c r="D249" s="23" t="e">
        <f t="shared" si="40"/>
        <v>#N/A</v>
      </c>
      <c r="E249" s="53" t="e">
        <f t="shared" si="41"/>
        <v>#N/A</v>
      </c>
      <c r="F249" s="47" t="e">
        <f t="shared" si="42"/>
        <v>#N/A</v>
      </c>
      <c r="G249" s="53" t="e">
        <f t="shared" si="43"/>
        <v>#N/A</v>
      </c>
      <c r="H249" s="23" t="e">
        <f t="shared" si="44"/>
        <v>#N/A</v>
      </c>
      <c r="I249" s="23" t="e">
        <f t="shared" si="45"/>
        <v>#N/A</v>
      </c>
      <c r="J249" s="23" t="e">
        <f t="shared" si="46"/>
        <v>#N/A</v>
      </c>
      <c r="K249" s="50" t="e">
        <f t="shared" si="47"/>
        <v>#N/A</v>
      </c>
      <c r="L249" s="50" t="e">
        <f t="shared" si="48"/>
        <v>#N/A</v>
      </c>
      <c r="M249" s="50" t="e">
        <f t="shared" si="49"/>
        <v>#N/A</v>
      </c>
      <c r="N249" s="23" t="e">
        <f t="shared" si="50"/>
        <v>#N/A</v>
      </c>
      <c r="O249" s="23" t="e">
        <f t="shared" si="51"/>
        <v>#N/A</v>
      </c>
    </row>
    <row r="250" spans="1:15" ht="12.75">
      <c r="A250" s="38">
        <v>249</v>
      </c>
      <c r="B250" s="23">
        <v>249</v>
      </c>
      <c r="C250" s="23" t="e">
        <f t="shared" si="39"/>
        <v>#N/A</v>
      </c>
      <c r="D250" s="23" t="e">
        <f t="shared" si="40"/>
        <v>#N/A</v>
      </c>
      <c r="E250" s="53" t="e">
        <f t="shared" si="41"/>
        <v>#N/A</v>
      </c>
      <c r="F250" s="47" t="e">
        <f t="shared" si="42"/>
        <v>#N/A</v>
      </c>
      <c r="G250" s="53" t="e">
        <f t="shared" si="43"/>
        <v>#N/A</v>
      </c>
      <c r="H250" s="23" t="e">
        <f t="shared" si="44"/>
        <v>#N/A</v>
      </c>
      <c r="I250" s="23" t="e">
        <f t="shared" si="45"/>
        <v>#N/A</v>
      </c>
      <c r="J250" s="23" t="e">
        <f t="shared" si="46"/>
        <v>#N/A</v>
      </c>
      <c r="K250" s="50" t="e">
        <f t="shared" si="47"/>
        <v>#N/A</v>
      </c>
      <c r="L250" s="50" t="e">
        <f t="shared" si="48"/>
        <v>#N/A</v>
      </c>
      <c r="M250" s="50" t="e">
        <f t="shared" si="49"/>
        <v>#N/A</v>
      </c>
      <c r="N250" s="23" t="e">
        <f t="shared" si="50"/>
        <v>#N/A</v>
      </c>
      <c r="O250" s="23" t="e">
        <f t="shared" si="51"/>
        <v>#N/A</v>
      </c>
    </row>
    <row r="251" spans="1:15" ht="12.75">
      <c r="A251" s="38">
        <v>250</v>
      </c>
      <c r="B251" s="23">
        <v>250</v>
      </c>
      <c r="C251" s="23" t="e">
        <f t="shared" si="39"/>
        <v>#N/A</v>
      </c>
      <c r="D251" s="23" t="e">
        <f t="shared" si="40"/>
        <v>#N/A</v>
      </c>
      <c r="E251" s="53" t="e">
        <f t="shared" si="41"/>
        <v>#N/A</v>
      </c>
      <c r="F251" s="47" t="e">
        <f t="shared" si="42"/>
        <v>#N/A</v>
      </c>
      <c r="G251" s="53" t="e">
        <f t="shared" si="43"/>
        <v>#N/A</v>
      </c>
      <c r="H251" s="23" t="e">
        <f t="shared" si="44"/>
        <v>#N/A</v>
      </c>
      <c r="I251" s="23" t="e">
        <f t="shared" si="45"/>
        <v>#N/A</v>
      </c>
      <c r="J251" s="23" t="e">
        <f t="shared" si="46"/>
        <v>#N/A</v>
      </c>
      <c r="K251" s="50" t="e">
        <f t="shared" si="47"/>
        <v>#N/A</v>
      </c>
      <c r="L251" s="50" t="e">
        <f t="shared" si="48"/>
        <v>#N/A</v>
      </c>
      <c r="M251" s="50" t="e">
        <f t="shared" si="49"/>
        <v>#N/A</v>
      </c>
      <c r="N251" s="23" t="e">
        <f t="shared" si="50"/>
        <v>#N/A</v>
      </c>
      <c r="O251" s="23" t="e">
        <f t="shared" si="51"/>
        <v>#N/A</v>
      </c>
    </row>
    <row r="252" spans="1:15" ht="12.75">
      <c r="A252" s="38">
        <v>251</v>
      </c>
      <c r="B252" s="23">
        <v>251</v>
      </c>
      <c r="C252" s="23" t="e">
        <f t="shared" si="39"/>
        <v>#N/A</v>
      </c>
      <c r="D252" s="23" t="e">
        <f t="shared" si="40"/>
        <v>#N/A</v>
      </c>
      <c r="E252" s="53" t="e">
        <f t="shared" si="41"/>
        <v>#N/A</v>
      </c>
      <c r="F252" s="47" t="e">
        <f t="shared" si="42"/>
        <v>#N/A</v>
      </c>
      <c r="G252" s="53" t="e">
        <f t="shared" si="43"/>
        <v>#N/A</v>
      </c>
      <c r="H252" s="23" t="e">
        <f t="shared" si="44"/>
        <v>#N/A</v>
      </c>
      <c r="I252" s="23" t="e">
        <f t="shared" si="45"/>
        <v>#N/A</v>
      </c>
      <c r="J252" s="23" t="e">
        <f t="shared" si="46"/>
        <v>#N/A</v>
      </c>
      <c r="K252" s="50" t="e">
        <f t="shared" si="47"/>
        <v>#N/A</v>
      </c>
      <c r="L252" s="50" t="e">
        <f t="shared" si="48"/>
        <v>#N/A</v>
      </c>
      <c r="M252" s="50" t="e">
        <f t="shared" si="49"/>
        <v>#N/A</v>
      </c>
      <c r="N252" s="23" t="e">
        <f t="shared" si="50"/>
        <v>#N/A</v>
      </c>
      <c r="O252" s="23" t="e">
        <f t="shared" si="51"/>
        <v>#N/A</v>
      </c>
    </row>
    <row r="253" spans="1:15" ht="12.75">
      <c r="A253" s="38">
        <v>252</v>
      </c>
      <c r="B253" s="23">
        <v>252</v>
      </c>
      <c r="C253" s="23" t="e">
        <f t="shared" si="39"/>
        <v>#N/A</v>
      </c>
      <c r="D253" s="23" t="e">
        <f t="shared" si="40"/>
        <v>#N/A</v>
      </c>
      <c r="E253" s="53" t="e">
        <f t="shared" si="41"/>
        <v>#N/A</v>
      </c>
      <c r="F253" s="47" t="e">
        <f t="shared" si="42"/>
        <v>#N/A</v>
      </c>
      <c r="G253" s="53" t="e">
        <f t="shared" si="43"/>
        <v>#N/A</v>
      </c>
      <c r="H253" s="23" t="e">
        <f t="shared" si="44"/>
        <v>#N/A</v>
      </c>
      <c r="I253" s="23" t="e">
        <f t="shared" si="45"/>
        <v>#N/A</v>
      </c>
      <c r="J253" s="23" t="e">
        <f t="shared" si="46"/>
        <v>#N/A</v>
      </c>
      <c r="K253" s="50" t="e">
        <f t="shared" si="47"/>
        <v>#N/A</v>
      </c>
      <c r="L253" s="50" t="e">
        <f t="shared" si="48"/>
        <v>#N/A</v>
      </c>
      <c r="M253" s="50" t="e">
        <f t="shared" si="49"/>
        <v>#N/A</v>
      </c>
      <c r="N253" s="23" t="e">
        <f t="shared" si="50"/>
        <v>#N/A</v>
      </c>
      <c r="O253" s="23" t="e">
        <f t="shared" si="51"/>
        <v>#N/A</v>
      </c>
    </row>
    <row r="254" spans="1:15" ht="12.75">
      <c r="A254" s="38">
        <v>253</v>
      </c>
      <c r="B254" s="23">
        <v>253</v>
      </c>
      <c r="C254" s="23" t="e">
        <f t="shared" si="39"/>
        <v>#N/A</v>
      </c>
      <c r="D254" s="23" t="e">
        <f t="shared" si="40"/>
        <v>#N/A</v>
      </c>
      <c r="E254" s="53" t="e">
        <f t="shared" si="41"/>
        <v>#N/A</v>
      </c>
      <c r="F254" s="47" t="e">
        <f t="shared" si="42"/>
        <v>#N/A</v>
      </c>
      <c r="G254" s="53" t="e">
        <f t="shared" si="43"/>
        <v>#N/A</v>
      </c>
      <c r="H254" s="23" t="e">
        <f t="shared" si="44"/>
        <v>#N/A</v>
      </c>
      <c r="I254" s="23" t="e">
        <f t="shared" si="45"/>
        <v>#N/A</v>
      </c>
      <c r="J254" s="23" t="e">
        <f t="shared" si="46"/>
        <v>#N/A</v>
      </c>
      <c r="K254" s="50" t="e">
        <f t="shared" si="47"/>
        <v>#N/A</v>
      </c>
      <c r="L254" s="50" t="e">
        <f t="shared" si="48"/>
        <v>#N/A</v>
      </c>
      <c r="M254" s="50" t="e">
        <f t="shared" si="49"/>
        <v>#N/A</v>
      </c>
      <c r="N254" s="23" t="e">
        <f t="shared" si="50"/>
        <v>#N/A</v>
      </c>
      <c r="O254" s="23" t="e">
        <f t="shared" si="51"/>
        <v>#N/A</v>
      </c>
    </row>
    <row r="255" spans="1:15" ht="12.75">
      <c r="A255" s="38">
        <v>254</v>
      </c>
      <c r="B255" s="23">
        <v>254</v>
      </c>
      <c r="C255" s="23" t="e">
        <f t="shared" si="39"/>
        <v>#N/A</v>
      </c>
      <c r="D255" s="23" t="e">
        <f t="shared" si="40"/>
        <v>#N/A</v>
      </c>
      <c r="E255" s="53" t="e">
        <f t="shared" si="41"/>
        <v>#N/A</v>
      </c>
      <c r="F255" s="47" t="e">
        <f t="shared" si="42"/>
        <v>#N/A</v>
      </c>
      <c r="G255" s="53" t="e">
        <f t="shared" si="43"/>
        <v>#N/A</v>
      </c>
      <c r="H255" s="23" t="e">
        <f t="shared" si="44"/>
        <v>#N/A</v>
      </c>
      <c r="I255" s="23" t="e">
        <f t="shared" si="45"/>
        <v>#N/A</v>
      </c>
      <c r="J255" s="23" t="e">
        <f t="shared" si="46"/>
        <v>#N/A</v>
      </c>
      <c r="K255" s="50" t="e">
        <f t="shared" si="47"/>
        <v>#N/A</v>
      </c>
      <c r="L255" s="50" t="e">
        <f t="shared" si="48"/>
        <v>#N/A</v>
      </c>
      <c r="M255" s="50" t="e">
        <f t="shared" si="49"/>
        <v>#N/A</v>
      </c>
      <c r="N255" s="23" t="e">
        <f t="shared" si="50"/>
        <v>#N/A</v>
      </c>
      <c r="O255" s="23" t="e">
        <f t="shared" si="51"/>
        <v>#N/A</v>
      </c>
    </row>
    <row r="256" spans="1:15" ht="12.75">
      <c r="A256" s="38">
        <v>255</v>
      </c>
      <c r="B256" s="23">
        <v>255</v>
      </c>
      <c r="C256" s="23" t="e">
        <f t="shared" si="39"/>
        <v>#N/A</v>
      </c>
      <c r="D256" s="23" t="e">
        <f t="shared" si="40"/>
        <v>#N/A</v>
      </c>
      <c r="E256" s="53" t="e">
        <f t="shared" si="41"/>
        <v>#N/A</v>
      </c>
      <c r="F256" s="47" t="e">
        <f t="shared" si="42"/>
        <v>#N/A</v>
      </c>
      <c r="G256" s="53" t="e">
        <f t="shared" si="43"/>
        <v>#N/A</v>
      </c>
      <c r="H256" s="23" t="e">
        <f t="shared" si="44"/>
        <v>#N/A</v>
      </c>
      <c r="I256" s="23" t="e">
        <f t="shared" si="45"/>
        <v>#N/A</v>
      </c>
      <c r="J256" s="23" t="e">
        <f t="shared" si="46"/>
        <v>#N/A</v>
      </c>
      <c r="K256" s="50" t="e">
        <f t="shared" si="47"/>
        <v>#N/A</v>
      </c>
      <c r="L256" s="50" t="e">
        <f t="shared" si="48"/>
        <v>#N/A</v>
      </c>
      <c r="M256" s="50" t="e">
        <f t="shared" si="49"/>
        <v>#N/A</v>
      </c>
      <c r="N256" s="23" t="e">
        <f t="shared" si="50"/>
        <v>#N/A</v>
      </c>
      <c r="O256" s="23" t="e">
        <f t="shared" si="51"/>
        <v>#N/A</v>
      </c>
    </row>
    <row r="257" spans="1:15" ht="12.75">
      <c r="A257" s="38">
        <v>256</v>
      </c>
      <c r="B257" s="23">
        <v>256</v>
      </c>
      <c r="C257" s="23" t="e">
        <f t="shared" si="39"/>
        <v>#N/A</v>
      </c>
      <c r="D257" s="23" t="e">
        <f t="shared" si="40"/>
        <v>#N/A</v>
      </c>
      <c r="E257" s="53" t="e">
        <f t="shared" si="41"/>
        <v>#N/A</v>
      </c>
      <c r="F257" s="47" t="e">
        <f t="shared" si="42"/>
        <v>#N/A</v>
      </c>
      <c r="G257" s="53" t="e">
        <f t="shared" si="43"/>
        <v>#N/A</v>
      </c>
      <c r="H257" s="23" t="e">
        <f t="shared" si="44"/>
        <v>#N/A</v>
      </c>
      <c r="I257" s="23" t="e">
        <f t="shared" si="45"/>
        <v>#N/A</v>
      </c>
      <c r="J257" s="23" t="e">
        <f t="shared" si="46"/>
        <v>#N/A</v>
      </c>
      <c r="K257" s="50" t="e">
        <f t="shared" si="47"/>
        <v>#N/A</v>
      </c>
      <c r="L257" s="50" t="e">
        <f t="shared" si="48"/>
        <v>#N/A</v>
      </c>
      <c r="M257" s="50" t="e">
        <f t="shared" si="49"/>
        <v>#N/A</v>
      </c>
      <c r="N257" s="23" t="e">
        <f t="shared" si="50"/>
        <v>#N/A</v>
      </c>
      <c r="O257" s="23" t="e">
        <f t="shared" si="51"/>
        <v>#N/A</v>
      </c>
    </row>
    <row r="258" spans="1:15" ht="12.75">
      <c r="A258" s="38">
        <v>257</v>
      </c>
      <c r="B258" s="23">
        <v>257</v>
      </c>
      <c r="C258" s="23" t="e">
        <f aca="true" t="shared" si="52" ref="C258:C321">IF(ISBLANK(B258)," ",VLOOKUP(B258,reg,2,FALSE))</f>
        <v>#N/A</v>
      </c>
      <c r="D258" s="23" t="e">
        <f aca="true" t="shared" si="53" ref="D258:D321">IF((C258="M"),CONCATENATE(C258," ",I258),IF((C258="V"),CONCATENATE(C258," ",J258)))</f>
        <v>#N/A</v>
      </c>
      <c r="E258" s="53" t="e">
        <f aca="true" t="shared" si="54" ref="E258:E321">IF(ISBLANK(B258)," ",VLOOKUP(B258,reg,3,FALSE))</f>
        <v>#N/A</v>
      </c>
      <c r="F258" s="47" t="e">
        <f aca="true" t="shared" si="55" ref="F258:F321">IF(ISBLANK(B258)," ",VLOOKUP(B258,reg,4,FALSE))</f>
        <v>#N/A</v>
      </c>
      <c r="G258" s="53" t="e">
        <f aca="true" t="shared" si="56" ref="G258:G321">IF(ISBLANK(B258)," ",VLOOKUP(B258,reg,5,FALSE))</f>
        <v>#N/A</v>
      </c>
      <c r="H258" s="23" t="e">
        <f aca="true" t="shared" si="57" ref="H258:H321">IF((C258="M"),VLOOKUP(K258,mag_gr,3),IF((C258="V"),VLOOKUP(K258,vag_gr,3)))</f>
        <v>#N/A</v>
      </c>
      <c r="I258" s="23" t="e">
        <f aca="true" t="shared" si="58" ref="I258:I321">IF(ISBLANK(F258),"",VLOOKUP(M258,mag,3,FALSE))</f>
        <v>#N/A</v>
      </c>
      <c r="J258" s="23" t="e">
        <f aca="true" t="shared" si="59" ref="J258:J321">IF(ISBLANK(F258),"",VLOOKUP(M258,vag,3,FALSE))</f>
        <v>#N/A</v>
      </c>
      <c r="K258" s="50" t="e">
        <f aca="true" t="shared" si="60" ref="K258:K321">IF(ISBLANK(F258),"",VLOOKUP(M258,mag,2,FALSE))</f>
        <v>#N/A</v>
      </c>
      <c r="L258" s="50" t="e">
        <f aca="true" t="shared" si="61" ref="L258:L321">IF(ISBLANK(F258),"",VLOOKUP(M258,vag,2,FALSE))</f>
        <v>#N/A</v>
      </c>
      <c r="M258" s="50" t="e">
        <f aca="true" t="shared" si="62" ref="M258:M321">IF(ISBLANK(B258)," ",YEAR(F258))</f>
        <v>#N/A</v>
      </c>
      <c r="N258" s="23" t="e">
        <f aca="true" t="shared" si="63" ref="N258:N321">IF(ISBLANK(B258)," ",CONCATENATE(C258," ",K258))</f>
        <v>#N/A</v>
      </c>
      <c r="O258" s="23" t="e">
        <f aca="true" t="shared" si="64" ref="O258:O321">CONCATENATE(C258," ",L258)</f>
        <v>#N/A</v>
      </c>
    </row>
    <row r="259" spans="1:15" ht="12.75">
      <c r="A259" s="38">
        <v>258</v>
      </c>
      <c r="B259" s="23">
        <v>258</v>
      </c>
      <c r="C259" s="23" t="e">
        <f t="shared" si="52"/>
        <v>#N/A</v>
      </c>
      <c r="D259" s="23" t="e">
        <f t="shared" si="53"/>
        <v>#N/A</v>
      </c>
      <c r="E259" s="53" t="e">
        <f t="shared" si="54"/>
        <v>#N/A</v>
      </c>
      <c r="F259" s="47" t="e">
        <f t="shared" si="55"/>
        <v>#N/A</v>
      </c>
      <c r="G259" s="53" t="e">
        <f t="shared" si="56"/>
        <v>#N/A</v>
      </c>
      <c r="H259" s="23" t="e">
        <f t="shared" si="57"/>
        <v>#N/A</v>
      </c>
      <c r="I259" s="23" t="e">
        <f t="shared" si="58"/>
        <v>#N/A</v>
      </c>
      <c r="J259" s="23" t="e">
        <f t="shared" si="59"/>
        <v>#N/A</v>
      </c>
      <c r="K259" s="50" t="e">
        <f t="shared" si="60"/>
        <v>#N/A</v>
      </c>
      <c r="L259" s="50" t="e">
        <f t="shared" si="61"/>
        <v>#N/A</v>
      </c>
      <c r="M259" s="50" t="e">
        <f t="shared" si="62"/>
        <v>#N/A</v>
      </c>
      <c r="N259" s="23" t="e">
        <f t="shared" si="63"/>
        <v>#N/A</v>
      </c>
      <c r="O259" s="23" t="e">
        <f t="shared" si="64"/>
        <v>#N/A</v>
      </c>
    </row>
    <row r="260" spans="1:15" ht="12.75">
      <c r="A260" s="38">
        <v>259</v>
      </c>
      <c r="B260" s="23">
        <v>259</v>
      </c>
      <c r="C260" s="23" t="e">
        <f t="shared" si="52"/>
        <v>#N/A</v>
      </c>
      <c r="D260" s="23" t="e">
        <f t="shared" si="53"/>
        <v>#N/A</v>
      </c>
      <c r="E260" s="53" t="e">
        <f t="shared" si="54"/>
        <v>#N/A</v>
      </c>
      <c r="F260" s="47" t="e">
        <f t="shared" si="55"/>
        <v>#N/A</v>
      </c>
      <c r="G260" s="53" t="e">
        <f t="shared" si="56"/>
        <v>#N/A</v>
      </c>
      <c r="H260" s="23" t="e">
        <f t="shared" si="57"/>
        <v>#N/A</v>
      </c>
      <c r="I260" s="23" t="e">
        <f t="shared" si="58"/>
        <v>#N/A</v>
      </c>
      <c r="J260" s="23" t="e">
        <f t="shared" si="59"/>
        <v>#N/A</v>
      </c>
      <c r="K260" s="50" t="e">
        <f t="shared" si="60"/>
        <v>#N/A</v>
      </c>
      <c r="L260" s="50" t="e">
        <f t="shared" si="61"/>
        <v>#N/A</v>
      </c>
      <c r="M260" s="50" t="e">
        <f t="shared" si="62"/>
        <v>#N/A</v>
      </c>
      <c r="N260" s="23" t="e">
        <f t="shared" si="63"/>
        <v>#N/A</v>
      </c>
      <c r="O260" s="23" t="e">
        <f t="shared" si="64"/>
        <v>#N/A</v>
      </c>
    </row>
    <row r="261" spans="1:15" ht="12.75">
      <c r="A261" s="38">
        <v>260</v>
      </c>
      <c r="B261" s="23">
        <v>260</v>
      </c>
      <c r="C261" s="23" t="e">
        <f t="shared" si="52"/>
        <v>#N/A</v>
      </c>
      <c r="D261" s="23" t="e">
        <f t="shared" si="53"/>
        <v>#N/A</v>
      </c>
      <c r="E261" s="53" t="e">
        <f t="shared" si="54"/>
        <v>#N/A</v>
      </c>
      <c r="F261" s="47" t="e">
        <f t="shared" si="55"/>
        <v>#N/A</v>
      </c>
      <c r="G261" s="53" t="e">
        <f t="shared" si="56"/>
        <v>#N/A</v>
      </c>
      <c r="H261" s="23" t="e">
        <f t="shared" si="57"/>
        <v>#N/A</v>
      </c>
      <c r="I261" s="23" t="e">
        <f t="shared" si="58"/>
        <v>#N/A</v>
      </c>
      <c r="J261" s="23" t="e">
        <f t="shared" si="59"/>
        <v>#N/A</v>
      </c>
      <c r="K261" s="50" t="e">
        <f t="shared" si="60"/>
        <v>#N/A</v>
      </c>
      <c r="L261" s="50" t="e">
        <f t="shared" si="61"/>
        <v>#N/A</v>
      </c>
      <c r="M261" s="50" t="e">
        <f t="shared" si="62"/>
        <v>#N/A</v>
      </c>
      <c r="N261" s="23" t="e">
        <f t="shared" si="63"/>
        <v>#N/A</v>
      </c>
      <c r="O261" s="23" t="e">
        <f t="shared" si="64"/>
        <v>#N/A</v>
      </c>
    </row>
    <row r="262" spans="1:15" ht="12.75">
      <c r="A262" s="38">
        <v>261</v>
      </c>
      <c r="B262" s="23">
        <v>261</v>
      </c>
      <c r="C262" s="23" t="e">
        <f t="shared" si="52"/>
        <v>#N/A</v>
      </c>
      <c r="D262" s="23" t="e">
        <f t="shared" si="53"/>
        <v>#N/A</v>
      </c>
      <c r="E262" s="53" t="e">
        <f t="shared" si="54"/>
        <v>#N/A</v>
      </c>
      <c r="F262" s="47" t="e">
        <f t="shared" si="55"/>
        <v>#N/A</v>
      </c>
      <c r="G262" s="53" t="e">
        <f t="shared" si="56"/>
        <v>#N/A</v>
      </c>
      <c r="H262" s="23" t="e">
        <f t="shared" si="57"/>
        <v>#N/A</v>
      </c>
      <c r="I262" s="23" t="e">
        <f t="shared" si="58"/>
        <v>#N/A</v>
      </c>
      <c r="J262" s="23" t="e">
        <f t="shared" si="59"/>
        <v>#N/A</v>
      </c>
      <c r="K262" s="50" t="e">
        <f t="shared" si="60"/>
        <v>#N/A</v>
      </c>
      <c r="L262" s="50" t="e">
        <f t="shared" si="61"/>
        <v>#N/A</v>
      </c>
      <c r="M262" s="50" t="e">
        <f t="shared" si="62"/>
        <v>#N/A</v>
      </c>
      <c r="N262" s="23" t="e">
        <f t="shared" si="63"/>
        <v>#N/A</v>
      </c>
      <c r="O262" s="23" t="e">
        <f t="shared" si="64"/>
        <v>#N/A</v>
      </c>
    </row>
    <row r="263" spans="1:15" ht="12.75">
      <c r="A263" s="38">
        <v>262</v>
      </c>
      <c r="B263" s="23">
        <v>262</v>
      </c>
      <c r="C263" s="23" t="e">
        <f t="shared" si="52"/>
        <v>#N/A</v>
      </c>
      <c r="D263" s="23" t="e">
        <f t="shared" si="53"/>
        <v>#N/A</v>
      </c>
      <c r="E263" s="53" t="e">
        <f t="shared" si="54"/>
        <v>#N/A</v>
      </c>
      <c r="F263" s="47" t="e">
        <f t="shared" si="55"/>
        <v>#N/A</v>
      </c>
      <c r="G263" s="53" t="e">
        <f t="shared" si="56"/>
        <v>#N/A</v>
      </c>
      <c r="H263" s="23" t="e">
        <f t="shared" si="57"/>
        <v>#N/A</v>
      </c>
      <c r="I263" s="23" t="e">
        <f t="shared" si="58"/>
        <v>#N/A</v>
      </c>
      <c r="J263" s="23" t="e">
        <f t="shared" si="59"/>
        <v>#N/A</v>
      </c>
      <c r="K263" s="50" t="e">
        <f t="shared" si="60"/>
        <v>#N/A</v>
      </c>
      <c r="L263" s="50" t="e">
        <f t="shared" si="61"/>
        <v>#N/A</v>
      </c>
      <c r="M263" s="50" t="e">
        <f t="shared" si="62"/>
        <v>#N/A</v>
      </c>
      <c r="N263" s="23" t="e">
        <f t="shared" si="63"/>
        <v>#N/A</v>
      </c>
      <c r="O263" s="23" t="e">
        <f t="shared" si="64"/>
        <v>#N/A</v>
      </c>
    </row>
    <row r="264" spans="1:15" ht="12.75">
      <c r="A264" s="38">
        <v>263</v>
      </c>
      <c r="B264" s="23">
        <v>263</v>
      </c>
      <c r="C264" s="23" t="e">
        <f t="shared" si="52"/>
        <v>#N/A</v>
      </c>
      <c r="D264" s="23" t="e">
        <f t="shared" si="53"/>
        <v>#N/A</v>
      </c>
      <c r="E264" s="53" t="e">
        <f t="shared" si="54"/>
        <v>#N/A</v>
      </c>
      <c r="F264" s="47" t="e">
        <f t="shared" si="55"/>
        <v>#N/A</v>
      </c>
      <c r="G264" s="53" t="e">
        <f t="shared" si="56"/>
        <v>#N/A</v>
      </c>
      <c r="H264" s="23" t="e">
        <f t="shared" si="57"/>
        <v>#N/A</v>
      </c>
      <c r="I264" s="23" t="e">
        <f t="shared" si="58"/>
        <v>#N/A</v>
      </c>
      <c r="J264" s="23" t="e">
        <f t="shared" si="59"/>
        <v>#N/A</v>
      </c>
      <c r="K264" s="50" t="e">
        <f t="shared" si="60"/>
        <v>#N/A</v>
      </c>
      <c r="L264" s="50" t="e">
        <f t="shared" si="61"/>
        <v>#N/A</v>
      </c>
      <c r="M264" s="50" t="e">
        <f t="shared" si="62"/>
        <v>#N/A</v>
      </c>
      <c r="N264" s="23" t="e">
        <f t="shared" si="63"/>
        <v>#N/A</v>
      </c>
      <c r="O264" s="23" t="e">
        <f t="shared" si="64"/>
        <v>#N/A</v>
      </c>
    </row>
    <row r="265" spans="1:15" ht="12.75">
      <c r="A265" s="38">
        <v>264</v>
      </c>
      <c r="B265" s="23">
        <v>264</v>
      </c>
      <c r="C265" s="23" t="e">
        <f t="shared" si="52"/>
        <v>#N/A</v>
      </c>
      <c r="D265" s="23" t="e">
        <f t="shared" si="53"/>
        <v>#N/A</v>
      </c>
      <c r="E265" s="53" t="e">
        <f t="shared" si="54"/>
        <v>#N/A</v>
      </c>
      <c r="F265" s="47" t="e">
        <f t="shared" si="55"/>
        <v>#N/A</v>
      </c>
      <c r="G265" s="53" t="e">
        <f t="shared" si="56"/>
        <v>#N/A</v>
      </c>
      <c r="H265" s="23" t="e">
        <f t="shared" si="57"/>
        <v>#N/A</v>
      </c>
      <c r="I265" s="23" t="e">
        <f t="shared" si="58"/>
        <v>#N/A</v>
      </c>
      <c r="J265" s="23" t="e">
        <f t="shared" si="59"/>
        <v>#N/A</v>
      </c>
      <c r="K265" s="50" t="e">
        <f t="shared" si="60"/>
        <v>#N/A</v>
      </c>
      <c r="L265" s="50" t="e">
        <f t="shared" si="61"/>
        <v>#N/A</v>
      </c>
      <c r="M265" s="50" t="e">
        <f t="shared" si="62"/>
        <v>#N/A</v>
      </c>
      <c r="N265" s="23" t="e">
        <f t="shared" si="63"/>
        <v>#N/A</v>
      </c>
      <c r="O265" s="23" t="e">
        <f t="shared" si="64"/>
        <v>#N/A</v>
      </c>
    </row>
    <row r="266" spans="1:15" ht="12.75">
      <c r="A266" s="38">
        <v>265</v>
      </c>
      <c r="B266" s="23">
        <v>265</v>
      </c>
      <c r="C266" s="23" t="e">
        <f t="shared" si="52"/>
        <v>#N/A</v>
      </c>
      <c r="D266" s="23" t="e">
        <f t="shared" si="53"/>
        <v>#N/A</v>
      </c>
      <c r="E266" s="53" t="e">
        <f t="shared" si="54"/>
        <v>#N/A</v>
      </c>
      <c r="F266" s="47" t="e">
        <f t="shared" si="55"/>
        <v>#N/A</v>
      </c>
      <c r="G266" s="53" t="e">
        <f t="shared" si="56"/>
        <v>#N/A</v>
      </c>
      <c r="H266" s="23" t="e">
        <f t="shared" si="57"/>
        <v>#N/A</v>
      </c>
      <c r="I266" s="23" t="e">
        <f t="shared" si="58"/>
        <v>#N/A</v>
      </c>
      <c r="J266" s="23" t="e">
        <f t="shared" si="59"/>
        <v>#N/A</v>
      </c>
      <c r="K266" s="50" t="e">
        <f t="shared" si="60"/>
        <v>#N/A</v>
      </c>
      <c r="L266" s="50" t="e">
        <f t="shared" si="61"/>
        <v>#N/A</v>
      </c>
      <c r="M266" s="50" t="e">
        <f t="shared" si="62"/>
        <v>#N/A</v>
      </c>
      <c r="N266" s="23" t="e">
        <f t="shared" si="63"/>
        <v>#N/A</v>
      </c>
      <c r="O266" s="23" t="e">
        <f t="shared" si="64"/>
        <v>#N/A</v>
      </c>
    </row>
    <row r="267" spans="1:15" ht="12.75">
      <c r="A267" s="38">
        <v>266</v>
      </c>
      <c r="B267" s="23">
        <v>266</v>
      </c>
      <c r="C267" s="23" t="e">
        <f t="shared" si="52"/>
        <v>#N/A</v>
      </c>
      <c r="D267" s="23" t="e">
        <f t="shared" si="53"/>
        <v>#N/A</v>
      </c>
      <c r="E267" s="53" t="e">
        <f t="shared" si="54"/>
        <v>#N/A</v>
      </c>
      <c r="F267" s="47" t="e">
        <f t="shared" si="55"/>
        <v>#N/A</v>
      </c>
      <c r="G267" s="53" t="e">
        <f t="shared" si="56"/>
        <v>#N/A</v>
      </c>
      <c r="H267" s="23" t="e">
        <f t="shared" si="57"/>
        <v>#N/A</v>
      </c>
      <c r="I267" s="23" t="e">
        <f t="shared" si="58"/>
        <v>#N/A</v>
      </c>
      <c r="J267" s="23" t="e">
        <f t="shared" si="59"/>
        <v>#N/A</v>
      </c>
      <c r="K267" s="50" t="e">
        <f t="shared" si="60"/>
        <v>#N/A</v>
      </c>
      <c r="L267" s="50" t="e">
        <f t="shared" si="61"/>
        <v>#N/A</v>
      </c>
      <c r="M267" s="50" t="e">
        <f t="shared" si="62"/>
        <v>#N/A</v>
      </c>
      <c r="N267" s="23" t="e">
        <f t="shared" si="63"/>
        <v>#N/A</v>
      </c>
      <c r="O267" s="23" t="e">
        <f t="shared" si="64"/>
        <v>#N/A</v>
      </c>
    </row>
    <row r="268" spans="1:15" ht="12.75">
      <c r="A268" s="38">
        <v>267</v>
      </c>
      <c r="B268" s="23">
        <v>267</v>
      </c>
      <c r="C268" s="23" t="e">
        <f t="shared" si="52"/>
        <v>#N/A</v>
      </c>
      <c r="D268" s="23" t="e">
        <f t="shared" si="53"/>
        <v>#N/A</v>
      </c>
      <c r="E268" s="53" t="e">
        <f t="shared" si="54"/>
        <v>#N/A</v>
      </c>
      <c r="F268" s="47" t="e">
        <f t="shared" si="55"/>
        <v>#N/A</v>
      </c>
      <c r="G268" s="53" t="e">
        <f t="shared" si="56"/>
        <v>#N/A</v>
      </c>
      <c r="H268" s="23" t="e">
        <f t="shared" si="57"/>
        <v>#N/A</v>
      </c>
      <c r="I268" s="23" t="e">
        <f t="shared" si="58"/>
        <v>#N/A</v>
      </c>
      <c r="J268" s="23" t="e">
        <f t="shared" si="59"/>
        <v>#N/A</v>
      </c>
      <c r="K268" s="50" t="e">
        <f t="shared" si="60"/>
        <v>#N/A</v>
      </c>
      <c r="L268" s="50" t="e">
        <f t="shared" si="61"/>
        <v>#N/A</v>
      </c>
      <c r="M268" s="50" t="e">
        <f t="shared" si="62"/>
        <v>#N/A</v>
      </c>
      <c r="N268" s="23" t="e">
        <f t="shared" si="63"/>
        <v>#N/A</v>
      </c>
      <c r="O268" s="23" t="e">
        <f t="shared" si="64"/>
        <v>#N/A</v>
      </c>
    </row>
    <row r="269" spans="1:15" ht="12.75">
      <c r="A269" s="38">
        <v>268</v>
      </c>
      <c r="B269" s="23">
        <v>268</v>
      </c>
      <c r="C269" s="23" t="e">
        <f t="shared" si="52"/>
        <v>#N/A</v>
      </c>
      <c r="D269" s="23" t="e">
        <f t="shared" si="53"/>
        <v>#N/A</v>
      </c>
      <c r="E269" s="53" t="e">
        <f t="shared" si="54"/>
        <v>#N/A</v>
      </c>
      <c r="F269" s="47" t="e">
        <f t="shared" si="55"/>
        <v>#N/A</v>
      </c>
      <c r="G269" s="53" t="e">
        <f t="shared" si="56"/>
        <v>#N/A</v>
      </c>
      <c r="H269" s="23" t="e">
        <f t="shared" si="57"/>
        <v>#N/A</v>
      </c>
      <c r="I269" s="23" t="e">
        <f t="shared" si="58"/>
        <v>#N/A</v>
      </c>
      <c r="J269" s="23" t="e">
        <f t="shared" si="59"/>
        <v>#N/A</v>
      </c>
      <c r="K269" s="50" t="e">
        <f t="shared" si="60"/>
        <v>#N/A</v>
      </c>
      <c r="L269" s="50" t="e">
        <f t="shared" si="61"/>
        <v>#N/A</v>
      </c>
      <c r="M269" s="50" t="e">
        <f t="shared" si="62"/>
        <v>#N/A</v>
      </c>
      <c r="N269" s="23" t="e">
        <f t="shared" si="63"/>
        <v>#N/A</v>
      </c>
      <c r="O269" s="23" t="e">
        <f t="shared" si="64"/>
        <v>#N/A</v>
      </c>
    </row>
    <row r="270" spans="1:15" ht="12.75">
      <c r="A270" s="38">
        <v>269</v>
      </c>
      <c r="B270" s="23">
        <v>269</v>
      </c>
      <c r="C270" s="23" t="e">
        <f t="shared" si="52"/>
        <v>#N/A</v>
      </c>
      <c r="D270" s="23" t="e">
        <f t="shared" si="53"/>
        <v>#N/A</v>
      </c>
      <c r="E270" s="53" t="e">
        <f t="shared" si="54"/>
        <v>#N/A</v>
      </c>
      <c r="F270" s="47" t="e">
        <f t="shared" si="55"/>
        <v>#N/A</v>
      </c>
      <c r="G270" s="53" t="e">
        <f t="shared" si="56"/>
        <v>#N/A</v>
      </c>
      <c r="H270" s="23" t="e">
        <f t="shared" si="57"/>
        <v>#N/A</v>
      </c>
      <c r="I270" s="23" t="e">
        <f t="shared" si="58"/>
        <v>#N/A</v>
      </c>
      <c r="J270" s="23" t="e">
        <f t="shared" si="59"/>
        <v>#N/A</v>
      </c>
      <c r="K270" s="50" t="e">
        <f t="shared" si="60"/>
        <v>#N/A</v>
      </c>
      <c r="L270" s="50" t="e">
        <f t="shared" si="61"/>
        <v>#N/A</v>
      </c>
      <c r="M270" s="50" t="e">
        <f t="shared" si="62"/>
        <v>#N/A</v>
      </c>
      <c r="N270" s="23" t="e">
        <f t="shared" si="63"/>
        <v>#N/A</v>
      </c>
      <c r="O270" s="23" t="e">
        <f t="shared" si="64"/>
        <v>#N/A</v>
      </c>
    </row>
    <row r="271" spans="1:15" ht="12.75">
      <c r="A271" s="38">
        <v>270</v>
      </c>
      <c r="B271" s="23">
        <v>270</v>
      </c>
      <c r="C271" s="23" t="e">
        <f t="shared" si="52"/>
        <v>#N/A</v>
      </c>
      <c r="D271" s="23" t="e">
        <f t="shared" si="53"/>
        <v>#N/A</v>
      </c>
      <c r="E271" s="53" t="e">
        <f t="shared" si="54"/>
        <v>#N/A</v>
      </c>
      <c r="F271" s="47" t="e">
        <f t="shared" si="55"/>
        <v>#N/A</v>
      </c>
      <c r="G271" s="53" t="e">
        <f t="shared" si="56"/>
        <v>#N/A</v>
      </c>
      <c r="H271" s="23" t="e">
        <f t="shared" si="57"/>
        <v>#N/A</v>
      </c>
      <c r="I271" s="23" t="e">
        <f t="shared" si="58"/>
        <v>#N/A</v>
      </c>
      <c r="J271" s="23" t="e">
        <f t="shared" si="59"/>
        <v>#N/A</v>
      </c>
      <c r="K271" s="50" t="e">
        <f t="shared" si="60"/>
        <v>#N/A</v>
      </c>
      <c r="L271" s="50" t="e">
        <f t="shared" si="61"/>
        <v>#N/A</v>
      </c>
      <c r="M271" s="50" t="e">
        <f t="shared" si="62"/>
        <v>#N/A</v>
      </c>
      <c r="N271" s="23" t="e">
        <f t="shared" si="63"/>
        <v>#N/A</v>
      </c>
      <c r="O271" s="23" t="e">
        <f t="shared" si="64"/>
        <v>#N/A</v>
      </c>
    </row>
    <row r="272" spans="1:15" ht="12.75">
      <c r="A272" s="38">
        <v>271</v>
      </c>
      <c r="B272" s="23">
        <v>271</v>
      </c>
      <c r="C272" s="23" t="e">
        <f t="shared" si="52"/>
        <v>#N/A</v>
      </c>
      <c r="D272" s="23" t="e">
        <f t="shared" si="53"/>
        <v>#N/A</v>
      </c>
      <c r="E272" s="53" t="e">
        <f t="shared" si="54"/>
        <v>#N/A</v>
      </c>
      <c r="F272" s="47" t="e">
        <f t="shared" si="55"/>
        <v>#N/A</v>
      </c>
      <c r="G272" s="53" t="e">
        <f t="shared" si="56"/>
        <v>#N/A</v>
      </c>
      <c r="H272" s="23" t="e">
        <f t="shared" si="57"/>
        <v>#N/A</v>
      </c>
      <c r="I272" s="23" t="e">
        <f t="shared" si="58"/>
        <v>#N/A</v>
      </c>
      <c r="J272" s="23" t="e">
        <f t="shared" si="59"/>
        <v>#N/A</v>
      </c>
      <c r="K272" s="50" t="e">
        <f t="shared" si="60"/>
        <v>#N/A</v>
      </c>
      <c r="L272" s="50" t="e">
        <f t="shared" si="61"/>
        <v>#N/A</v>
      </c>
      <c r="M272" s="50" t="e">
        <f t="shared" si="62"/>
        <v>#N/A</v>
      </c>
      <c r="N272" s="23" t="e">
        <f t="shared" si="63"/>
        <v>#N/A</v>
      </c>
      <c r="O272" s="23" t="e">
        <f t="shared" si="64"/>
        <v>#N/A</v>
      </c>
    </row>
    <row r="273" spans="1:15" ht="12.75">
      <c r="A273" s="38">
        <v>272</v>
      </c>
      <c r="B273" s="23">
        <v>272</v>
      </c>
      <c r="C273" s="23" t="e">
        <f t="shared" si="52"/>
        <v>#N/A</v>
      </c>
      <c r="D273" s="23" t="e">
        <f t="shared" si="53"/>
        <v>#N/A</v>
      </c>
      <c r="E273" s="53" t="e">
        <f t="shared" si="54"/>
        <v>#N/A</v>
      </c>
      <c r="F273" s="47" t="e">
        <f t="shared" si="55"/>
        <v>#N/A</v>
      </c>
      <c r="G273" s="53" t="e">
        <f t="shared" si="56"/>
        <v>#N/A</v>
      </c>
      <c r="H273" s="23" t="e">
        <f t="shared" si="57"/>
        <v>#N/A</v>
      </c>
      <c r="I273" s="23" t="e">
        <f t="shared" si="58"/>
        <v>#N/A</v>
      </c>
      <c r="J273" s="23" t="e">
        <f t="shared" si="59"/>
        <v>#N/A</v>
      </c>
      <c r="K273" s="50" t="e">
        <f t="shared" si="60"/>
        <v>#N/A</v>
      </c>
      <c r="L273" s="50" t="e">
        <f t="shared" si="61"/>
        <v>#N/A</v>
      </c>
      <c r="M273" s="50" t="e">
        <f t="shared" si="62"/>
        <v>#N/A</v>
      </c>
      <c r="N273" s="23" t="e">
        <f t="shared" si="63"/>
        <v>#N/A</v>
      </c>
      <c r="O273" s="23" t="e">
        <f t="shared" si="64"/>
        <v>#N/A</v>
      </c>
    </row>
    <row r="274" spans="1:15" ht="12.75">
      <c r="A274" s="38">
        <v>273</v>
      </c>
      <c r="B274" s="23">
        <v>273</v>
      </c>
      <c r="C274" s="23" t="e">
        <f t="shared" si="52"/>
        <v>#N/A</v>
      </c>
      <c r="D274" s="23" t="e">
        <f t="shared" si="53"/>
        <v>#N/A</v>
      </c>
      <c r="E274" s="53" t="e">
        <f t="shared" si="54"/>
        <v>#N/A</v>
      </c>
      <c r="F274" s="47" t="e">
        <f t="shared" si="55"/>
        <v>#N/A</v>
      </c>
      <c r="G274" s="53" t="e">
        <f t="shared" si="56"/>
        <v>#N/A</v>
      </c>
      <c r="H274" s="23" t="e">
        <f t="shared" si="57"/>
        <v>#N/A</v>
      </c>
      <c r="I274" s="23" t="e">
        <f t="shared" si="58"/>
        <v>#N/A</v>
      </c>
      <c r="J274" s="23" t="e">
        <f t="shared" si="59"/>
        <v>#N/A</v>
      </c>
      <c r="K274" s="50" t="e">
        <f t="shared" si="60"/>
        <v>#N/A</v>
      </c>
      <c r="L274" s="50" t="e">
        <f t="shared" si="61"/>
        <v>#N/A</v>
      </c>
      <c r="M274" s="50" t="e">
        <f t="shared" si="62"/>
        <v>#N/A</v>
      </c>
      <c r="N274" s="23" t="e">
        <f t="shared" si="63"/>
        <v>#N/A</v>
      </c>
      <c r="O274" s="23" t="e">
        <f t="shared" si="64"/>
        <v>#N/A</v>
      </c>
    </row>
    <row r="275" spans="1:15" ht="12.75">
      <c r="A275" s="38">
        <v>274</v>
      </c>
      <c r="B275" s="23">
        <v>274</v>
      </c>
      <c r="C275" s="23" t="e">
        <f t="shared" si="52"/>
        <v>#N/A</v>
      </c>
      <c r="D275" s="23" t="e">
        <f t="shared" si="53"/>
        <v>#N/A</v>
      </c>
      <c r="E275" s="53" t="e">
        <f t="shared" si="54"/>
        <v>#N/A</v>
      </c>
      <c r="F275" s="47" t="e">
        <f t="shared" si="55"/>
        <v>#N/A</v>
      </c>
      <c r="G275" s="53" t="e">
        <f t="shared" si="56"/>
        <v>#N/A</v>
      </c>
      <c r="H275" s="23" t="e">
        <f t="shared" si="57"/>
        <v>#N/A</v>
      </c>
      <c r="I275" s="23" t="e">
        <f t="shared" si="58"/>
        <v>#N/A</v>
      </c>
      <c r="J275" s="23" t="e">
        <f t="shared" si="59"/>
        <v>#N/A</v>
      </c>
      <c r="K275" s="50" t="e">
        <f t="shared" si="60"/>
        <v>#N/A</v>
      </c>
      <c r="L275" s="50" t="e">
        <f t="shared" si="61"/>
        <v>#N/A</v>
      </c>
      <c r="M275" s="50" t="e">
        <f t="shared" si="62"/>
        <v>#N/A</v>
      </c>
      <c r="N275" s="23" t="e">
        <f t="shared" si="63"/>
        <v>#N/A</v>
      </c>
      <c r="O275" s="23" t="e">
        <f t="shared" si="64"/>
        <v>#N/A</v>
      </c>
    </row>
    <row r="276" spans="1:15" ht="12.75">
      <c r="A276" s="38">
        <v>275</v>
      </c>
      <c r="B276" s="23">
        <v>275</v>
      </c>
      <c r="C276" s="23" t="e">
        <f t="shared" si="52"/>
        <v>#N/A</v>
      </c>
      <c r="D276" s="23" t="e">
        <f t="shared" si="53"/>
        <v>#N/A</v>
      </c>
      <c r="E276" s="53" t="e">
        <f t="shared" si="54"/>
        <v>#N/A</v>
      </c>
      <c r="F276" s="47" t="e">
        <f t="shared" si="55"/>
        <v>#N/A</v>
      </c>
      <c r="G276" s="53" t="e">
        <f t="shared" si="56"/>
        <v>#N/A</v>
      </c>
      <c r="H276" s="23" t="e">
        <f t="shared" si="57"/>
        <v>#N/A</v>
      </c>
      <c r="I276" s="23" t="e">
        <f t="shared" si="58"/>
        <v>#N/A</v>
      </c>
      <c r="J276" s="23" t="e">
        <f t="shared" si="59"/>
        <v>#N/A</v>
      </c>
      <c r="K276" s="50" t="e">
        <f t="shared" si="60"/>
        <v>#N/A</v>
      </c>
      <c r="L276" s="50" t="e">
        <f t="shared" si="61"/>
        <v>#N/A</v>
      </c>
      <c r="M276" s="50" t="e">
        <f t="shared" si="62"/>
        <v>#N/A</v>
      </c>
      <c r="N276" s="23" t="e">
        <f t="shared" si="63"/>
        <v>#N/A</v>
      </c>
      <c r="O276" s="23" t="e">
        <f t="shared" si="64"/>
        <v>#N/A</v>
      </c>
    </row>
    <row r="277" spans="1:15" ht="12.75">
      <c r="A277" s="38">
        <v>276</v>
      </c>
      <c r="B277" s="23">
        <v>276</v>
      </c>
      <c r="C277" s="23" t="e">
        <f t="shared" si="52"/>
        <v>#N/A</v>
      </c>
      <c r="D277" s="23" t="e">
        <f t="shared" si="53"/>
        <v>#N/A</v>
      </c>
      <c r="E277" s="53" t="e">
        <f t="shared" si="54"/>
        <v>#N/A</v>
      </c>
      <c r="F277" s="47" t="e">
        <f t="shared" si="55"/>
        <v>#N/A</v>
      </c>
      <c r="G277" s="53" t="e">
        <f t="shared" si="56"/>
        <v>#N/A</v>
      </c>
      <c r="H277" s="23" t="e">
        <f t="shared" si="57"/>
        <v>#N/A</v>
      </c>
      <c r="I277" s="23" t="e">
        <f t="shared" si="58"/>
        <v>#N/A</v>
      </c>
      <c r="J277" s="23" t="e">
        <f t="shared" si="59"/>
        <v>#N/A</v>
      </c>
      <c r="K277" s="50" t="e">
        <f t="shared" si="60"/>
        <v>#N/A</v>
      </c>
      <c r="L277" s="50" t="e">
        <f t="shared" si="61"/>
        <v>#N/A</v>
      </c>
      <c r="M277" s="50" t="e">
        <f t="shared" si="62"/>
        <v>#N/A</v>
      </c>
      <c r="N277" s="23" t="e">
        <f t="shared" si="63"/>
        <v>#N/A</v>
      </c>
      <c r="O277" s="23" t="e">
        <f t="shared" si="64"/>
        <v>#N/A</v>
      </c>
    </row>
    <row r="278" spans="1:15" ht="12.75">
      <c r="A278" s="38">
        <v>277</v>
      </c>
      <c r="B278" s="23">
        <v>277</v>
      </c>
      <c r="C278" s="23" t="e">
        <f t="shared" si="52"/>
        <v>#N/A</v>
      </c>
      <c r="D278" s="23" t="e">
        <f t="shared" si="53"/>
        <v>#N/A</v>
      </c>
      <c r="E278" s="53" t="e">
        <f t="shared" si="54"/>
        <v>#N/A</v>
      </c>
      <c r="F278" s="47" t="e">
        <f t="shared" si="55"/>
        <v>#N/A</v>
      </c>
      <c r="G278" s="53" t="e">
        <f t="shared" si="56"/>
        <v>#N/A</v>
      </c>
      <c r="H278" s="23" t="e">
        <f t="shared" si="57"/>
        <v>#N/A</v>
      </c>
      <c r="I278" s="23" t="e">
        <f t="shared" si="58"/>
        <v>#N/A</v>
      </c>
      <c r="J278" s="23" t="e">
        <f t="shared" si="59"/>
        <v>#N/A</v>
      </c>
      <c r="K278" s="50" t="e">
        <f t="shared" si="60"/>
        <v>#N/A</v>
      </c>
      <c r="L278" s="50" t="e">
        <f t="shared" si="61"/>
        <v>#N/A</v>
      </c>
      <c r="M278" s="50" t="e">
        <f t="shared" si="62"/>
        <v>#N/A</v>
      </c>
      <c r="N278" s="23" t="e">
        <f t="shared" si="63"/>
        <v>#N/A</v>
      </c>
      <c r="O278" s="23" t="e">
        <f t="shared" si="64"/>
        <v>#N/A</v>
      </c>
    </row>
    <row r="279" spans="1:15" ht="12.75">
      <c r="A279" s="38">
        <v>278</v>
      </c>
      <c r="B279" s="23">
        <v>278</v>
      </c>
      <c r="C279" s="23" t="e">
        <f t="shared" si="52"/>
        <v>#N/A</v>
      </c>
      <c r="D279" s="23" t="e">
        <f t="shared" si="53"/>
        <v>#N/A</v>
      </c>
      <c r="E279" s="53" t="e">
        <f t="shared" si="54"/>
        <v>#N/A</v>
      </c>
      <c r="F279" s="47" t="e">
        <f t="shared" si="55"/>
        <v>#N/A</v>
      </c>
      <c r="G279" s="53" t="e">
        <f t="shared" si="56"/>
        <v>#N/A</v>
      </c>
      <c r="H279" s="23" t="e">
        <f t="shared" si="57"/>
        <v>#N/A</v>
      </c>
      <c r="I279" s="23" t="e">
        <f t="shared" si="58"/>
        <v>#N/A</v>
      </c>
      <c r="J279" s="23" t="e">
        <f t="shared" si="59"/>
        <v>#N/A</v>
      </c>
      <c r="K279" s="50" t="e">
        <f t="shared" si="60"/>
        <v>#N/A</v>
      </c>
      <c r="L279" s="50" t="e">
        <f t="shared" si="61"/>
        <v>#N/A</v>
      </c>
      <c r="M279" s="50" t="e">
        <f t="shared" si="62"/>
        <v>#N/A</v>
      </c>
      <c r="N279" s="23" t="e">
        <f t="shared" si="63"/>
        <v>#N/A</v>
      </c>
      <c r="O279" s="23" t="e">
        <f t="shared" si="64"/>
        <v>#N/A</v>
      </c>
    </row>
    <row r="280" spans="1:15" ht="15" customHeight="1">
      <c r="A280" s="38">
        <v>279</v>
      </c>
      <c r="B280" s="23">
        <v>279</v>
      </c>
      <c r="C280" s="23" t="e">
        <f t="shared" si="52"/>
        <v>#N/A</v>
      </c>
      <c r="D280" s="23" t="e">
        <f t="shared" si="53"/>
        <v>#N/A</v>
      </c>
      <c r="E280" s="53" t="e">
        <f t="shared" si="54"/>
        <v>#N/A</v>
      </c>
      <c r="F280" s="47" t="e">
        <f t="shared" si="55"/>
        <v>#N/A</v>
      </c>
      <c r="G280" s="53" t="e">
        <f t="shared" si="56"/>
        <v>#N/A</v>
      </c>
      <c r="H280" s="23" t="e">
        <f t="shared" si="57"/>
        <v>#N/A</v>
      </c>
      <c r="I280" s="23" t="e">
        <f t="shared" si="58"/>
        <v>#N/A</v>
      </c>
      <c r="J280" s="23" t="e">
        <f t="shared" si="59"/>
        <v>#N/A</v>
      </c>
      <c r="K280" s="50" t="e">
        <f t="shared" si="60"/>
        <v>#N/A</v>
      </c>
      <c r="L280" s="50" t="e">
        <f t="shared" si="61"/>
        <v>#N/A</v>
      </c>
      <c r="M280" s="50" t="e">
        <f t="shared" si="62"/>
        <v>#N/A</v>
      </c>
      <c r="N280" s="23" t="e">
        <f t="shared" si="63"/>
        <v>#N/A</v>
      </c>
      <c r="O280" s="23" t="e">
        <f t="shared" si="64"/>
        <v>#N/A</v>
      </c>
    </row>
    <row r="281" spans="1:15" ht="15" customHeight="1">
      <c r="A281" s="38">
        <v>280</v>
      </c>
      <c r="B281" s="23">
        <v>280</v>
      </c>
      <c r="C281" s="23" t="e">
        <f t="shared" si="52"/>
        <v>#N/A</v>
      </c>
      <c r="D281" s="23" t="e">
        <f t="shared" si="53"/>
        <v>#N/A</v>
      </c>
      <c r="E281" s="53" t="e">
        <f t="shared" si="54"/>
        <v>#N/A</v>
      </c>
      <c r="F281" s="47" t="e">
        <f t="shared" si="55"/>
        <v>#N/A</v>
      </c>
      <c r="G281" s="53" t="e">
        <f t="shared" si="56"/>
        <v>#N/A</v>
      </c>
      <c r="H281" s="23" t="e">
        <f t="shared" si="57"/>
        <v>#N/A</v>
      </c>
      <c r="I281" s="23" t="e">
        <f t="shared" si="58"/>
        <v>#N/A</v>
      </c>
      <c r="J281" s="23" t="e">
        <f t="shared" si="59"/>
        <v>#N/A</v>
      </c>
      <c r="K281" s="50" t="e">
        <f t="shared" si="60"/>
        <v>#N/A</v>
      </c>
      <c r="L281" s="50" t="e">
        <f t="shared" si="61"/>
        <v>#N/A</v>
      </c>
      <c r="M281" s="50" t="e">
        <f t="shared" si="62"/>
        <v>#N/A</v>
      </c>
      <c r="N281" s="23" t="e">
        <f t="shared" si="63"/>
        <v>#N/A</v>
      </c>
      <c r="O281" s="23" t="e">
        <f t="shared" si="64"/>
        <v>#N/A</v>
      </c>
    </row>
    <row r="282" spans="1:15" ht="15" customHeight="1">
      <c r="A282" s="38">
        <v>281</v>
      </c>
      <c r="B282" s="23">
        <v>281</v>
      </c>
      <c r="C282" s="23" t="e">
        <f t="shared" si="52"/>
        <v>#N/A</v>
      </c>
      <c r="D282" s="23" t="e">
        <f t="shared" si="53"/>
        <v>#N/A</v>
      </c>
      <c r="E282" s="53" t="e">
        <f t="shared" si="54"/>
        <v>#N/A</v>
      </c>
      <c r="F282" s="47" t="e">
        <f t="shared" si="55"/>
        <v>#N/A</v>
      </c>
      <c r="G282" s="53" t="e">
        <f t="shared" si="56"/>
        <v>#N/A</v>
      </c>
      <c r="H282" s="23" t="e">
        <f t="shared" si="57"/>
        <v>#N/A</v>
      </c>
      <c r="I282" s="23" t="e">
        <f t="shared" si="58"/>
        <v>#N/A</v>
      </c>
      <c r="J282" s="23" t="e">
        <f t="shared" si="59"/>
        <v>#N/A</v>
      </c>
      <c r="K282" s="50" t="e">
        <f t="shared" si="60"/>
        <v>#N/A</v>
      </c>
      <c r="L282" s="50" t="e">
        <f t="shared" si="61"/>
        <v>#N/A</v>
      </c>
      <c r="M282" s="50" t="e">
        <f t="shared" si="62"/>
        <v>#N/A</v>
      </c>
      <c r="N282" s="23" t="e">
        <f t="shared" si="63"/>
        <v>#N/A</v>
      </c>
      <c r="O282" s="23" t="e">
        <f t="shared" si="64"/>
        <v>#N/A</v>
      </c>
    </row>
    <row r="283" spans="1:15" ht="15" customHeight="1">
      <c r="A283" s="38">
        <v>282</v>
      </c>
      <c r="B283" s="23">
        <v>282</v>
      </c>
      <c r="C283" s="23" t="e">
        <f t="shared" si="52"/>
        <v>#N/A</v>
      </c>
      <c r="D283" s="23" t="e">
        <f t="shared" si="53"/>
        <v>#N/A</v>
      </c>
      <c r="E283" s="53" t="e">
        <f t="shared" si="54"/>
        <v>#N/A</v>
      </c>
      <c r="F283" s="47" t="e">
        <f t="shared" si="55"/>
        <v>#N/A</v>
      </c>
      <c r="G283" s="53" t="e">
        <f t="shared" si="56"/>
        <v>#N/A</v>
      </c>
      <c r="H283" s="23" t="e">
        <f t="shared" si="57"/>
        <v>#N/A</v>
      </c>
      <c r="I283" s="23" t="e">
        <f t="shared" si="58"/>
        <v>#N/A</v>
      </c>
      <c r="J283" s="23" t="e">
        <f t="shared" si="59"/>
        <v>#N/A</v>
      </c>
      <c r="K283" s="50" t="e">
        <f t="shared" si="60"/>
        <v>#N/A</v>
      </c>
      <c r="L283" s="50" t="e">
        <f t="shared" si="61"/>
        <v>#N/A</v>
      </c>
      <c r="M283" s="50" t="e">
        <f t="shared" si="62"/>
        <v>#N/A</v>
      </c>
      <c r="N283" s="23" t="e">
        <f t="shared" si="63"/>
        <v>#N/A</v>
      </c>
      <c r="O283" s="23" t="e">
        <f t="shared" si="64"/>
        <v>#N/A</v>
      </c>
    </row>
    <row r="284" spans="1:15" ht="12.75">
      <c r="A284" s="38">
        <v>283</v>
      </c>
      <c r="B284" s="23">
        <v>283</v>
      </c>
      <c r="C284" s="23" t="e">
        <f t="shared" si="52"/>
        <v>#N/A</v>
      </c>
      <c r="D284" s="23" t="e">
        <f t="shared" si="53"/>
        <v>#N/A</v>
      </c>
      <c r="E284" s="53" t="e">
        <f t="shared" si="54"/>
        <v>#N/A</v>
      </c>
      <c r="F284" s="47" t="e">
        <f t="shared" si="55"/>
        <v>#N/A</v>
      </c>
      <c r="G284" s="53" t="e">
        <f t="shared" si="56"/>
        <v>#N/A</v>
      </c>
      <c r="H284" s="23" t="e">
        <f t="shared" si="57"/>
        <v>#N/A</v>
      </c>
      <c r="I284" s="23" t="e">
        <f t="shared" si="58"/>
        <v>#N/A</v>
      </c>
      <c r="J284" s="23" t="e">
        <f t="shared" si="59"/>
        <v>#N/A</v>
      </c>
      <c r="K284" s="50" t="e">
        <f t="shared" si="60"/>
        <v>#N/A</v>
      </c>
      <c r="L284" s="50" t="e">
        <f t="shared" si="61"/>
        <v>#N/A</v>
      </c>
      <c r="M284" s="50" t="e">
        <f t="shared" si="62"/>
        <v>#N/A</v>
      </c>
      <c r="N284" s="23" t="e">
        <f t="shared" si="63"/>
        <v>#N/A</v>
      </c>
      <c r="O284" s="23" t="e">
        <f t="shared" si="64"/>
        <v>#N/A</v>
      </c>
    </row>
    <row r="285" spans="1:15" ht="15" customHeight="1">
      <c r="A285" s="38">
        <v>284</v>
      </c>
      <c r="B285" s="23">
        <v>284</v>
      </c>
      <c r="C285" s="23" t="e">
        <f t="shared" si="52"/>
        <v>#N/A</v>
      </c>
      <c r="D285" s="23" t="e">
        <f t="shared" si="53"/>
        <v>#N/A</v>
      </c>
      <c r="E285" s="53" t="e">
        <f t="shared" si="54"/>
        <v>#N/A</v>
      </c>
      <c r="F285" s="47" t="e">
        <f t="shared" si="55"/>
        <v>#N/A</v>
      </c>
      <c r="G285" s="53" t="e">
        <f t="shared" si="56"/>
        <v>#N/A</v>
      </c>
      <c r="H285" s="23" t="e">
        <f t="shared" si="57"/>
        <v>#N/A</v>
      </c>
      <c r="I285" s="23" t="e">
        <f t="shared" si="58"/>
        <v>#N/A</v>
      </c>
      <c r="J285" s="23" t="e">
        <f t="shared" si="59"/>
        <v>#N/A</v>
      </c>
      <c r="K285" s="50" t="e">
        <f t="shared" si="60"/>
        <v>#N/A</v>
      </c>
      <c r="L285" s="50" t="e">
        <f t="shared" si="61"/>
        <v>#N/A</v>
      </c>
      <c r="M285" s="50" t="e">
        <f t="shared" si="62"/>
        <v>#N/A</v>
      </c>
      <c r="N285" s="23" t="e">
        <f t="shared" si="63"/>
        <v>#N/A</v>
      </c>
      <c r="O285" s="23" t="e">
        <f t="shared" si="64"/>
        <v>#N/A</v>
      </c>
    </row>
    <row r="286" spans="1:15" ht="15" customHeight="1">
      <c r="A286" s="38">
        <v>285</v>
      </c>
      <c r="B286" s="23">
        <v>285</v>
      </c>
      <c r="C286" s="23" t="e">
        <f t="shared" si="52"/>
        <v>#N/A</v>
      </c>
      <c r="D286" s="23" t="e">
        <f t="shared" si="53"/>
        <v>#N/A</v>
      </c>
      <c r="E286" s="53" t="e">
        <f t="shared" si="54"/>
        <v>#N/A</v>
      </c>
      <c r="F286" s="47" t="e">
        <f t="shared" si="55"/>
        <v>#N/A</v>
      </c>
      <c r="G286" s="53" t="e">
        <f t="shared" si="56"/>
        <v>#N/A</v>
      </c>
      <c r="H286" s="23" t="e">
        <f t="shared" si="57"/>
        <v>#N/A</v>
      </c>
      <c r="I286" s="23" t="e">
        <f t="shared" si="58"/>
        <v>#N/A</v>
      </c>
      <c r="J286" s="23" t="e">
        <f t="shared" si="59"/>
        <v>#N/A</v>
      </c>
      <c r="K286" s="50" t="e">
        <f t="shared" si="60"/>
        <v>#N/A</v>
      </c>
      <c r="L286" s="50" t="e">
        <f t="shared" si="61"/>
        <v>#N/A</v>
      </c>
      <c r="M286" s="50" t="e">
        <f t="shared" si="62"/>
        <v>#N/A</v>
      </c>
      <c r="N286" s="23" t="e">
        <f t="shared" si="63"/>
        <v>#N/A</v>
      </c>
      <c r="O286" s="23" t="e">
        <f t="shared" si="64"/>
        <v>#N/A</v>
      </c>
    </row>
    <row r="287" spans="1:15" ht="15" customHeight="1">
      <c r="A287" s="38">
        <v>286</v>
      </c>
      <c r="B287" s="23">
        <v>286</v>
      </c>
      <c r="C287" s="23" t="e">
        <f t="shared" si="52"/>
        <v>#N/A</v>
      </c>
      <c r="D287" s="23" t="e">
        <f t="shared" si="53"/>
        <v>#N/A</v>
      </c>
      <c r="E287" s="53" t="e">
        <f t="shared" si="54"/>
        <v>#N/A</v>
      </c>
      <c r="F287" s="47" t="e">
        <f t="shared" si="55"/>
        <v>#N/A</v>
      </c>
      <c r="G287" s="53" t="e">
        <f t="shared" si="56"/>
        <v>#N/A</v>
      </c>
      <c r="H287" s="23" t="e">
        <f t="shared" si="57"/>
        <v>#N/A</v>
      </c>
      <c r="I287" s="23" t="e">
        <f t="shared" si="58"/>
        <v>#N/A</v>
      </c>
      <c r="J287" s="23" t="e">
        <f t="shared" si="59"/>
        <v>#N/A</v>
      </c>
      <c r="K287" s="50" t="e">
        <f t="shared" si="60"/>
        <v>#N/A</v>
      </c>
      <c r="L287" s="50" t="e">
        <f t="shared" si="61"/>
        <v>#N/A</v>
      </c>
      <c r="M287" s="50" t="e">
        <f t="shared" si="62"/>
        <v>#N/A</v>
      </c>
      <c r="N287" s="23" t="e">
        <f t="shared" si="63"/>
        <v>#N/A</v>
      </c>
      <c r="O287" s="23" t="e">
        <f t="shared" si="64"/>
        <v>#N/A</v>
      </c>
    </row>
    <row r="288" spans="1:15" ht="12.75">
      <c r="A288" s="38">
        <v>287</v>
      </c>
      <c r="B288" s="23">
        <v>287</v>
      </c>
      <c r="C288" s="23" t="e">
        <f t="shared" si="52"/>
        <v>#N/A</v>
      </c>
      <c r="D288" s="23" t="e">
        <f t="shared" si="53"/>
        <v>#N/A</v>
      </c>
      <c r="E288" s="53" t="e">
        <f t="shared" si="54"/>
        <v>#N/A</v>
      </c>
      <c r="F288" s="47" t="e">
        <f t="shared" si="55"/>
        <v>#N/A</v>
      </c>
      <c r="G288" s="53" t="e">
        <f t="shared" si="56"/>
        <v>#N/A</v>
      </c>
      <c r="H288" s="23" t="e">
        <f t="shared" si="57"/>
        <v>#N/A</v>
      </c>
      <c r="I288" s="23" t="e">
        <f t="shared" si="58"/>
        <v>#N/A</v>
      </c>
      <c r="J288" s="23" t="e">
        <f t="shared" si="59"/>
        <v>#N/A</v>
      </c>
      <c r="K288" s="50" t="e">
        <f t="shared" si="60"/>
        <v>#N/A</v>
      </c>
      <c r="L288" s="50" t="e">
        <f t="shared" si="61"/>
        <v>#N/A</v>
      </c>
      <c r="M288" s="50" t="e">
        <f t="shared" si="62"/>
        <v>#N/A</v>
      </c>
      <c r="N288" s="23" t="e">
        <f t="shared" si="63"/>
        <v>#N/A</v>
      </c>
      <c r="O288" s="23" t="e">
        <f t="shared" si="64"/>
        <v>#N/A</v>
      </c>
    </row>
    <row r="289" spans="1:15" ht="15" customHeight="1">
      <c r="A289" s="38">
        <v>288</v>
      </c>
      <c r="B289" s="23">
        <v>288</v>
      </c>
      <c r="C289" s="23" t="e">
        <f t="shared" si="52"/>
        <v>#N/A</v>
      </c>
      <c r="D289" s="23" t="e">
        <f t="shared" si="53"/>
        <v>#N/A</v>
      </c>
      <c r="E289" s="53" t="e">
        <f t="shared" si="54"/>
        <v>#N/A</v>
      </c>
      <c r="F289" s="47" t="e">
        <f t="shared" si="55"/>
        <v>#N/A</v>
      </c>
      <c r="G289" s="53" t="e">
        <f t="shared" si="56"/>
        <v>#N/A</v>
      </c>
      <c r="H289" s="23" t="e">
        <f t="shared" si="57"/>
        <v>#N/A</v>
      </c>
      <c r="I289" s="23" t="e">
        <f t="shared" si="58"/>
        <v>#N/A</v>
      </c>
      <c r="J289" s="23" t="e">
        <f t="shared" si="59"/>
        <v>#N/A</v>
      </c>
      <c r="K289" s="50" t="e">
        <f t="shared" si="60"/>
        <v>#N/A</v>
      </c>
      <c r="L289" s="50" t="e">
        <f t="shared" si="61"/>
        <v>#N/A</v>
      </c>
      <c r="M289" s="50" t="e">
        <f t="shared" si="62"/>
        <v>#N/A</v>
      </c>
      <c r="N289" s="23" t="e">
        <f t="shared" si="63"/>
        <v>#N/A</v>
      </c>
      <c r="O289" s="23" t="e">
        <f t="shared" si="64"/>
        <v>#N/A</v>
      </c>
    </row>
    <row r="290" spans="1:15" ht="15" customHeight="1">
      <c r="A290" s="38">
        <v>289</v>
      </c>
      <c r="B290" s="23">
        <v>289</v>
      </c>
      <c r="C290" s="23" t="e">
        <f t="shared" si="52"/>
        <v>#N/A</v>
      </c>
      <c r="D290" s="23" t="e">
        <f t="shared" si="53"/>
        <v>#N/A</v>
      </c>
      <c r="E290" s="53" t="e">
        <f t="shared" si="54"/>
        <v>#N/A</v>
      </c>
      <c r="F290" s="47" t="e">
        <f t="shared" si="55"/>
        <v>#N/A</v>
      </c>
      <c r="G290" s="53" t="e">
        <f t="shared" si="56"/>
        <v>#N/A</v>
      </c>
      <c r="H290" s="23" t="e">
        <f t="shared" si="57"/>
        <v>#N/A</v>
      </c>
      <c r="I290" s="23" t="e">
        <f t="shared" si="58"/>
        <v>#N/A</v>
      </c>
      <c r="J290" s="23" t="e">
        <f t="shared" si="59"/>
        <v>#N/A</v>
      </c>
      <c r="K290" s="50" t="e">
        <f t="shared" si="60"/>
        <v>#N/A</v>
      </c>
      <c r="L290" s="50" t="e">
        <f t="shared" si="61"/>
        <v>#N/A</v>
      </c>
      <c r="M290" s="50" t="e">
        <f t="shared" si="62"/>
        <v>#N/A</v>
      </c>
      <c r="N290" s="23" t="e">
        <f t="shared" si="63"/>
        <v>#N/A</v>
      </c>
      <c r="O290" s="23" t="e">
        <f t="shared" si="64"/>
        <v>#N/A</v>
      </c>
    </row>
    <row r="291" spans="1:15" ht="15" customHeight="1">
      <c r="A291" s="38">
        <v>290</v>
      </c>
      <c r="B291" s="23">
        <v>290</v>
      </c>
      <c r="C291" s="23" t="e">
        <f t="shared" si="52"/>
        <v>#N/A</v>
      </c>
      <c r="D291" s="23" t="e">
        <f t="shared" si="53"/>
        <v>#N/A</v>
      </c>
      <c r="E291" s="53" t="e">
        <f t="shared" si="54"/>
        <v>#N/A</v>
      </c>
      <c r="F291" s="47" t="e">
        <f t="shared" si="55"/>
        <v>#N/A</v>
      </c>
      <c r="G291" s="53" t="e">
        <f t="shared" si="56"/>
        <v>#N/A</v>
      </c>
      <c r="H291" s="23" t="e">
        <f t="shared" si="57"/>
        <v>#N/A</v>
      </c>
      <c r="I291" s="23" t="e">
        <f t="shared" si="58"/>
        <v>#N/A</v>
      </c>
      <c r="J291" s="23" t="e">
        <f t="shared" si="59"/>
        <v>#N/A</v>
      </c>
      <c r="K291" s="50" t="e">
        <f t="shared" si="60"/>
        <v>#N/A</v>
      </c>
      <c r="L291" s="50" t="e">
        <f t="shared" si="61"/>
        <v>#N/A</v>
      </c>
      <c r="M291" s="50" t="e">
        <f t="shared" si="62"/>
        <v>#N/A</v>
      </c>
      <c r="N291" s="23" t="e">
        <f t="shared" si="63"/>
        <v>#N/A</v>
      </c>
      <c r="O291" s="23" t="e">
        <f t="shared" si="64"/>
        <v>#N/A</v>
      </c>
    </row>
    <row r="292" spans="1:15" ht="15" customHeight="1">
      <c r="A292" s="38">
        <v>291</v>
      </c>
      <c r="B292" s="23">
        <v>291</v>
      </c>
      <c r="C292" s="23" t="e">
        <f t="shared" si="52"/>
        <v>#N/A</v>
      </c>
      <c r="D292" s="23" t="e">
        <f t="shared" si="53"/>
        <v>#N/A</v>
      </c>
      <c r="E292" s="53" t="e">
        <f t="shared" si="54"/>
        <v>#N/A</v>
      </c>
      <c r="F292" s="47" t="e">
        <f t="shared" si="55"/>
        <v>#N/A</v>
      </c>
      <c r="G292" s="53" t="e">
        <f t="shared" si="56"/>
        <v>#N/A</v>
      </c>
      <c r="H292" s="23" t="e">
        <f t="shared" si="57"/>
        <v>#N/A</v>
      </c>
      <c r="I292" s="23" t="e">
        <f t="shared" si="58"/>
        <v>#N/A</v>
      </c>
      <c r="J292" s="23" t="e">
        <f t="shared" si="59"/>
        <v>#N/A</v>
      </c>
      <c r="K292" s="50" t="e">
        <f t="shared" si="60"/>
        <v>#N/A</v>
      </c>
      <c r="L292" s="50" t="e">
        <f t="shared" si="61"/>
        <v>#N/A</v>
      </c>
      <c r="M292" s="50" t="e">
        <f t="shared" si="62"/>
        <v>#N/A</v>
      </c>
      <c r="N292" s="23" t="e">
        <f t="shared" si="63"/>
        <v>#N/A</v>
      </c>
      <c r="O292" s="23" t="e">
        <f t="shared" si="64"/>
        <v>#N/A</v>
      </c>
    </row>
    <row r="293" spans="1:15" ht="12.75">
      <c r="A293" s="38">
        <v>292</v>
      </c>
      <c r="B293" s="23">
        <v>292</v>
      </c>
      <c r="C293" s="23" t="e">
        <f t="shared" si="52"/>
        <v>#N/A</v>
      </c>
      <c r="D293" s="23" t="e">
        <f t="shared" si="53"/>
        <v>#N/A</v>
      </c>
      <c r="E293" s="53" t="e">
        <f t="shared" si="54"/>
        <v>#N/A</v>
      </c>
      <c r="F293" s="47" t="e">
        <f t="shared" si="55"/>
        <v>#N/A</v>
      </c>
      <c r="G293" s="53" t="e">
        <f t="shared" si="56"/>
        <v>#N/A</v>
      </c>
      <c r="H293" s="23" t="e">
        <f t="shared" si="57"/>
        <v>#N/A</v>
      </c>
      <c r="I293" s="23" t="e">
        <f t="shared" si="58"/>
        <v>#N/A</v>
      </c>
      <c r="J293" s="23" t="e">
        <f t="shared" si="59"/>
        <v>#N/A</v>
      </c>
      <c r="K293" s="50" t="e">
        <f t="shared" si="60"/>
        <v>#N/A</v>
      </c>
      <c r="L293" s="50" t="e">
        <f t="shared" si="61"/>
        <v>#N/A</v>
      </c>
      <c r="M293" s="50" t="e">
        <f t="shared" si="62"/>
        <v>#N/A</v>
      </c>
      <c r="N293" s="23" t="e">
        <f t="shared" si="63"/>
        <v>#N/A</v>
      </c>
      <c r="O293" s="23" t="e">
        <f t="shared" si="64"/>
        <v>#N/A</v>
      </c>
    </row>
    <row r="294" spans="1:15" ht="12.75">
      <c r="A294" s="38">
        <v>293</v>
      </c>
      <c r="B294" s="23">
        <v>293</v>
      </c>
      <c r="C294" s="23" t="e">
        <f t="shared" si="52"/>
        <v>#N/A</v>
      </c>
      <c r="D294" s="23" t="e">
        <f t="shared" si="53"/>
        <v>#N/A</v>
      </c>
      <c r="E294" s="53" t="e">
        <f t="shared" si="54"/>
        <v>#N/A</v>
      </c>
      <c r="F294" s="47" t="e">
        <f t="shared" si="55"/>
        <v>#N/A</v>
      </c>
      <c r="G294" s="53" t="e">
        <f t="shared" si="56"/>
        <v>#N/A</v>
      </c>
      <c r="H294" s="23" t="e">
        <f t="shared" si="57"/>
        <v>#N/A</v>
      </c>
      <c r="I294" s="23" t="e">
        <f t="shared" si="58"/>
        <v>#N/A</v>
      </c>
      <c r="J294" s="23" t="e">
        <f t="shared" si="59"/>
        <v>#N/A</v>
      </c>
      <c r="K294" s="50" t="e">
        <f t="shared" si="60"/>
        <v>#N/A</v>
      </c>
      <c r="L294" s="50" t="e">
        <f t="shared" si="61"/>
        <v>#N/A</v>
      </c>
      <c r="M294" s="50" t="e">
        <f t="shared" si="62"/>
        <v>#N/A</v>
      </c>
      <c r="N294" s="23" t="e">
        <f t="shared" si="63"/>
        <v>#N/A</v>
      </c>
      <c r="O294" s="23" t="e">
        <f t="shared" si="64"/>
        <v>#N/A</v>
      </c>
    </row>
    <row r="295" spans="1:15" ht="12.75">
      <c r="A295" s="38">
        <v>294</v>
      </c>
      <c r="B295" s="23">
        <v>294</v>
      </c>
      <c r="C295" s="23" t="e">
        <f t="shared" si="52"/>
        <v>#N/A</v>
      </c>
      <c r="D295" s="23" t="e">
        <f t="shared" si="53"/>
        <v>#N/A</v>
      </c>
      <c r="E295" s="53" t="e">
        <f t="shared" si="54"/>
        <v>#N/A</v>
      </c>
      <c r="F295" s="47" t="e">
        <f t="shared" si="55"/>
        <v>#N/A</v>
      </c>
      <c r="G295" s="53" t="e">
        <f t="shared" si="56"/>
        <v>#N/A</v>
      </c>
      <c r="H295" s="23" t="e">
        <f t="shared" si="57"/>
        <v>#N/A</v>
      </c>
      <c r="I295" s="23" t="e">
        <f t="shared" si="58"/>
        <v>#N/A</v>
      </c>
      <c r="J295" s="23" t="e">
        <f t="shared" si="59"/>
        <v>#N/A</v>
      </c>
      <c r="K295" s="50" t="e">
        <f t="shared" si="60"/>
        <v>#N/A</v>
      </c>
      <c r="L295" s="50" t="e">
        <f t="shared" si="61"/>
        <v>#N/A</v>
      </c>
      <c r="M295" s="50" t="e">
        <f t="shared" si="62"/>
        <v>#N/A</v>
      </c>
      <c r="N295" s="23" t="e">
        <f t="shared" si="63"/>
        <v>#N/A</v>
      </c>
      <c r="O295" s="23" t="e">
        <f t="shared" si="64"/>
        <v>#N/A</v>
      </c>
    </row>
    <row r="296" spans="1:15" ht="12.75">
      <c r="A296" s="38">
        <v>295</v>
      </c>
      <c r="B296" s="23">
        <v>295</v>
      </c>
      <c r="C296" s="23" t="e">
        <f t="shared" si="52"/>
        <v>#N/A</v>
      </c>
      <c r="D296" s="23" t="e">
        <f t="shared" si="53"/>
        <v>#N/A</v>
      </c>
      <c r="E296" s="53" t="e">
        <f t="shared" si="54"/>
        <v>#N/A</v>
      </c>
      <c r="F296" s="47" t="e">
        <f t="shared" si="55"/>
        <v>#N/A</v>
      </c>
      <c r="G296" s="53" t="e">
        <f t="shared" si="56"/>
        <v>#N/A</v>
      </c>
      <c r="H296" s="23" t="e">
        <f t="shared" si="57"/>
        <v>#N/A</v>
      </c>
      <c r="I296" s="23" t="e">
        <f t="shared" si="58"/>
        <v>#N/A</v>
      </c>
      <c r="J296" s="23" t="e">
        <f t="shared" si="59"/>
        <v>#N/A</v>
      </c>
      <c r="K296" s="50" t="e">
        <f t="shared" si="60"/>
        <v>#N/A</v>
      </c>
      <c r="L296" s="50" t="e">
        <f t="shared" si="61"/>
        <v>#N/A</v>
      </c>
      <c r="M296" s="50" t="e">
        <f t="shared" si="62"/>
        <v>#N/A</v>
      </c>
      <c r="N296" s="23" t="e">
        <f t="shared" si="63"/>
        <v>#N/A</v>
      </c>
      <c r="O296" s="23" t="e">
        <f t="shared" si="64"/>
        <v>#N/A</v>
      </c>
    </row>
    <row r="297" spans="1:15" ht="12.75">
      <c r="A297" s="38">
        <v>296</v>
      </c>
      <c r="B297" s="23">
        <v>296</v>
      </c>
      <c r="C297" s="23" t="e">
        <f t="shared" si="52"/>
        <v>#N/A</v>
      </c>
      <c r="D297" s="23" t="e">
        <f t="shared" si="53"/>
        <v>#N/A</v>
      </c>
      <c r="E297" s="53" t="e">
        <f t="shared" si="54"/>
        <v>#N/A</v>
      </c>
      <c r="F297" s="47" t="e">
        <f t="shared" si="55"/>
        <v>#N/A</v>
      </c>
      <c r="G297" s="53" t="e">
        <f t="shared" si="56"/>
        <v>#N/A</v>
      </c>
      <c r="H297" s="23" t="e">
        <f t="shared" si="57"/>
        <v>#N/A</v>
      </c>
      <c r="I297" s="23" t="e">
        <f t="shared" si="58"/>
        <v>#N/A</v>
      </c>
      <c r="J297" s="23" t="e">
        <f t="shared" si="59"/>
        <v>#N/A</v>
      </c>
      <c r="K297" s="50" t="e">
        <f t="shared" si="60"/>
        <v>#N/A</v>
      </c>
      <c r="L297" s="50" t="e">
        <f t="shared" si="61"/>
        <v>#N/A</v>
      </c>
      <c r="M297" s="50" t="e">
        <f t="shared" si="62"/>
        <v>#N/A</v>
      </c>
      <c r="N297" s="23" t="e">
        <f t="shared" si="63"/>
        <v>#N/A</v>
      </c>
      <c r="O297" s="23" t="e">
        <f t="shared" si="64"/>
        <v>#N/A</v>
      </c>
    </row>
    <row r="298" spans="1:15" ht="12.75">
      <c r="A298" s="38">
        <v>297</v>
      </c>
      <c r="B298" s="23">
        <v>297</v>
      </c>
      <c r="C298" s="23" t="e">
        <f t="shared" si="52"/>
        <v>#N/A</v>
      </c>
      <c r="D298" s="23" t="e">
        <f t="shared" si="53"/>
        <v>#N/A</v>
      </c>
      <c r="E298" s="53" t="e">
        <f t="shared" si="54"/>
        <v>#N/A</v>
      </c>
      <c r="F298" s="47" t="e">
        <f t="shared" si="55"/>
        <v>#N/A</v>
      </c>
      <c r="G298" s="53" t="e">
        <f t="shared" si="56"/>
        <v>#N/A</v>
      </c>
      <c r="H298" s="23" t="e">
        <f t="shared" si="57"/>
        <v>#N/A</v>
      </c>
      <c r="I298" s="23" t="e">
        <f t="shared" si="58"/>
        <v>#N/A</v>
      </c>
      <c r="J298" s="23" t="e">
        <f t="shared" si="59"/>
        <v>#N/A</v>
      </c>
      <c r="K298" s="50" t="e">
        <f t="shared" si="60"/>
        <v>#N/A</v>
      </c>
      <c r="L298" s="50" t="e">
        <f t="shared" si="61"/>
        <v>#N/A</v>
      </c>
      <c r="M298" s="50" t="e">
        <f t="shared" si="62"/>
        <v>#N/A</v>
      </c>
      <c r="N298" s="23" t="e">
        <f t="shared" si="63"/>
        <v>#N/A</v>
      </c>
      <c r="O298" s="23" t="e">
        <f t="shared" si="64"/>
        <v>#N/A</v>
      </c>
    </row>
    <row r="299" spans="1:15" ht="12.75">
      <c r="A299" s="38">
        <v>298</v>
      </c>
      <c r="B299" s="23">
        <v>298</v>
      </c>
      <c r="C299" s="23" t="e">
        <f t="shared" si="52"/>
        <v>#N/A</v>
      </c>
      <c r="D299" s="23" t="e">
        <f t="shared" si="53"/>
        <v>#N/A</v>
      </c>
      <c r="E299" s="53" t="e">
        <f t="shared" si="54"/>
        <v>#N/A</v>
      </c>
      <c r="F299" s="47" t="e">
        <f t="shared" si="55"/>
        <v>#N/A</v>
      </c>
      <c r="G299" s="53" t="e">
        <f t="shared" si="56"/>
        <v>#N/A</v>
      </c>
      <c r="H299" s="23" t="e">
        <f t="shared" si="57"/>
        <v>#N/A</v>
      </c>
      <c r="I299" s="23" t="e">
        <f t="shared" si="58"/>
        <v>#N/A</v>
      </c>
      <c r="J299" s="23" t="e">
        <f t="shared" si="59"/>
        <v>#N/A</v>
      </c>
      <c r="K299" s="50" t="e">
        <f t="shared" si="60"/>
        <v>#N/A</v>
      </c>
      <c r="L299" s="50" t="e">
        <f t="shared" si="61"/>
        <v>#N/A</v>
      </c>
      <c r="M299" s="50" t="e">
        <f t="shared" si="62"/>
        <v>#N/A</v>
      </c>
      <c r="N299" s="23" t="e">
        <f t="shared" si="63"/>
        <v>#N/A</v>
      </c>
      <c r="O299" s="23" t="e">
        <f t="shared" si="64"/>
        <v>#N/A</v>
      </c>
    </row>
    <row r="300" spans="1:15" ht="12.75">
      <c r="A300" s="38">
        <v>299</v>
      </c>
      <c r="B300" s="23">
        <v>299</v>
      </c>
      <c r="C300" s="23" t="e">
        <f t="shared" si="52"/>
        <v>#N/A</v>
      </c>
      <c r="D300" s="23" t="e">
        <f t="shared" si="53"/>
        <v>#N/A</v>
      </c>
      <c r="E300" s="53" t="e">
        <f t="shared" si="54"/>
        <v>#N/A</v>
      </c>
      <c r="F300" s="47" t="e">
        <f t="shared" si="55"/>
        <v>#N/A</v>
      </c>
      <c r="G300" s="53" t="e">
        <f t="shared" si="56"/>
        <v>#N/A</v>
      </c>
      <c r="H300" s="23" t="e">
        <f t="shared" si="57"/>
        <v>#N/A</v>
      </c>
      <c r="I300" s="23" t="e">
        <f t="shared" si="58"/>
        <v>#N/A</v>
      </c>
      <c r="J300" s="23" t="e">
        <f t="shared" si="59"/>
        <v>#N/A</v>
      </c>
      <c r="K300" s="50" t="e">
        <f t="shared" si="60"/>
        <v>#N/A</v>
      </c>
      <c r="L300" s="50" t="e">
        <f t="shared" si="61"/>
        <v>#N/A</v>
      </c>
      <c r="M300" s="50" t="e">
        <f t="shared" si="62"/>
        <v>#N/A</v>
      </c>
      <c r="N300" s="23" t="e">
        <f t="shared" si="63"/>
        <v>#N/A</v>
      </c>
      <c r="O300" s="23" t="e">
        <f t="shared" si="64"/>
        <v>#N/A</v>
      </c>
    </row>
    <row r="301" spans="1:15" ht="12.75">
      <c r="A301" s="38">
        <v>300</v>
      </c>
      <c r="B301" s="23">
        <v>300</v>
      </c>
      <c r="C301" s="23" t="e">
        <f t="shared" si="52"/>
        <v>#N/A</v>
      </c>
      <c r="D301" s="23" t="e">
        <f t="shared" si="53"/>
        <v>#N/A</v>
      </c>
      <c r="E301" s="53" t="e">
        <f t="shared" si="54"/>
        <v>#N/A</v>
      </c>
      <c r="F301" s="47" t="e">
        <f t="shared" si="55"/>
        <v>#N/A</v>
      </c>
      <c r="G301" s="53" t="e">
        <f t="shared" si="56"/>
        <v>#N/A</v>
      </c>
      <c r="H301" s="23" t="e">
        <f t="shared" si="57"/>
        <v>#N/A</v>
      </c>
      <c r="I301" s="23" t="e">
        <f t="shared" si="58"/>
        <v>#N/A</v>
      </c>
      <c r="J301" s="23" t="e">
        <f t="shared" si="59"/>
        <v>#N/A</v>
      </c>
      <c r="K301" s="50" t="e">
        <f t="shared" si="60"/>
        <v>#N/A</v>
      </c>
      <c r="L301" s="50" t="e">
        <f t="shared" si="61"/>
        <v>#N/A</v>
      </c>
      <c r="M301" s="50" t="e">
        <f t="shared" si="62"/>
        <v>#N/A</v>
      </c>
      <c r="N301" s="23" t="e">
        <f t="shared" si="63"/>
        <v>#N/A</v>
      </c>
      <c r="O301" s="23" t="e">
        <f t="shared" si="64"/>
        <v>#N/A</v>
      </c>
    </row>
    <row r="302" spans="1:15" ht="12.75">
      <c r="A302" s="38">
        <v>301</v>
      </c>
      <c r="B302" s="23">
        <v>301</v>
      </c>
      <c r="C302" s="23" t="e">
        <f t="shared" si="52"/>
        <v>#N/A</v>
      </c>
      <c r="D302" s="23" t="e">
        <f t="shared" si="53"/>
        <v>#N/A</v>
      </c>
      <c r="E302" s="53" t="e">
        <f t="shared" si="54"/>
        <v>#N/A</v>
      </c>
      <c r="F302" s="47" t="e">
        <f t="shared" si="55"/>
        <v>#N/A</v>
      </c>
      <c r="G302" s="53" t="e">
        <f t="shared" si="56"/>
        <v>#N/A</v>
      </c>
      <c r="H302" s="23" t="e">
        <f t="shared" si="57"/>
        <v>#N/A</v>
      </c>
      <c r="I302" s="23" t="e">
        <f t="shared" si="58"/>
        <v>#N/A</v>
      </c>
      <c r="J302" s="23" t="e">
        <f t="shared" si="59"/>
        <v>#N/A</v>
      </c>
      <c r="K302" s="50" t="e">
        <f t="shared" si="60"/>
        <v>#N/A</v>
      </c>
      <c r="L302" s="50" t="e">
        <f t="shared" si="61"/>
        <v>#N/A</v>
      </c>
      <c r="M302" s="50" t="e">
        <f t="shared" si="62"/>
        <v>#N/A</v>
      </c>
      <c r="N302" s="23" t="e">
        <f t="shared" si="63"/>
        <v>#N/A</v>
      </c>
      <c r="O302" s="23" t="e">
        <f t="shared" si="64"/>
        <v>#N/A</v>
      </c>
    </row>
    <row r="303" spans="1:15" ht="12.75">
      <c r="A303" s="38">
        <v>302</v>
      </c>
      <c r="B303" s="23">
        <v>302</v>
      </c>
      <c r="C303" s="23" t="e">
        <f t="shared" si="52"/>
        <v>#N/A</v>
      </c>
      <c r="D303" s="23" t="e">
        <f t="shared" si="53"/>
        <v>#N/A</v>
      </c>
      <c r="E303" s="53" t="e">
        <f t="shared" si="54"/>
        <v>#N/A</v>
      </c>
      <c r="F303" s="47" t="e">
        <f t="shared" si="55"/>
        <v>#N/A</v>
      </c>
      <c r="G303" s="53" t="e">
        <f t="shared" si="56"/>
        <v>#N/A</v>
      </c>
      <c r="H303" s="23" t="e">
        <f t="shared" si="57"/>
        <v>#N/A</v>
      </c>
      <c r="I303" s="23" t="e">
        <f t="shared" si="58"/>
        <v>#N/A</v>
      </c>
      <c r="J303" s="23" t="e">
        <f t="shared" si="59"/>
        <v>#N/A</v>
      </c>
      <c r="K303" s="50" t="e">
        <f t="shared" si="60"/>
        <v>#N/A</v>
      </c>
      <c r="L303" s="50" t="e">
        <f t="shared" si="61"/>
        <v>#N/A</v>
      </c>
      <c r="M303" s="50" t="e">
        <f t="shared" si="62"/>
        <v>#N/A</v>
      </c>
      <c r="N303" s="23" t="e">
        <f t="shared" si="63"/>
        <v>#N/A</v>
      </c>
      <c r="O303" s="23" t="e">
        <f t="shared" si="64"/>
        <v>#N/A</v>
      </c>
    </row>
    <row r="304" spans="1:15" ht="12.75">
      <c r="A304" s="38">
        <v>303</v>
      </c>
      <c r="B304" s="23">
        <v>303</v>
      </c>
      <c r="C304" s="23" t="e">
        <f t="shared" si="52"/>
        <v>#N/A</v>
      </c>
      <c r="D304" s="23" t="e">
        <f t="shared" si="53"/>
        <v>#N/A</v>
      </c>
      <c r="E304" s="53" t="e">
        <f t="shared" si="54"/>
        <v>#N/A</v>
      </c>
      <c r="F304" s="47" t="e">
        <f t="shared" si="55"/>
        <v>#N/A</v>
      </c>
      <c r="G304" s="53" t="e">
        <f t="shared" si="56"/>
        <v>#N/A</v>
      </c>
      <c r="H304" s="23" t="e">
        <f t="shared" si="57"/>
        <v>#N/A</v>
      </c>
      <c r="I304" s="23" t="e">
        <f t="shared" si="58"/>
        <v>#N/A</v>
      </c>
      <c r="J304" s="23" t="e">
        <f t="shared" si="59"/>
        <v>#N/A</v>
      </c>
      <c r="K304" s="50" t="e">
        <f t="shared" si="60"/>
        <v>#N/A</v>
      </c>
      <c r="L304" s="50" t="e">
        <f t="shared" si="61"/>
        <v>#N/A</v>
      </c>
      <c r="M304" s="50" t="e">
        <f t="shared" si="62"/>
        <v>#N/A</v>
      </c>
      <c r="N304" s="23" t="e">
        <f t="shared" si="63"/>
        <v>#N/A</v>
      </c>
      <c r="O304" s="23" t="e">
        <f t="shared" si="64"/>
        <v>#N/A</v>
      </c>
    </row>
    <row r="305" spans="1:15" ht="12.75">
      <c r="A305" s="38">
        <v>304</v>
      </c>
      <c r="B305" s="23">
        <v>304</v>
      </c>
      <c r="C305" s="23" t="e">
        <f t="shared" si="52"/>
        <v>#N/A</v>
      </c>
      <c r="D305" s="23" t="e">
        <f t="shared" si="53"/>
        <v>#N/A</v>
      </c>
      <c r="E305" s="53" t="e">
        <f t="shared" si="54"/>
        <v>#N/A</v>
      </c>
      <c r="F305" s="47" t="e">
        <f t="shared" si="55"/>
        <v>#N/A</v>
      </c>
      <c r="G305" s="53" t="e">
        <f t="shared" si="56"/>
        <v>#N/A</v>
      </c>
      <c r="H305" s="23" t="e">
        <f t="shared" si="57"/>
        <v>#N/A</v>
      </c>
      <c r="I305" s="23" t="e">
        <f t="shared" si="58"/>
        <v>#N/A</v>
      </c>
      <c r="J305" s="23" t="e">
        <f t="shared" si="59"/>
        <v>#N/A</v>
      </c>
      <c r="K305" s="50" t="e">
        <f t="shared" si="60"/>
        <v>#N/A</v>
      </c>
      <c r="L305" s="50" t="e">
        <f t="shared" si="61"/>
        <v>#N/A</v>
      </c>
      <c r="M305" s="50" t="e">
        <f t="shared" si="62"/>
        <v>#N/A</v>
      </c>
      <c r="N305" s="23" t="e">
        <f t="shared" si="63"/>
        <v>#N/A</v>
      </c>
      <c r="O305" s="23" t="e">
        <f t="shared" si="64"/>
        <v>#N/A</v>
      </c>
    </row>
    <row r="306" spans="1:15" ht="12.75">
      <c r="A306" s="38">
        <v>305</v>
      </c>
      <c r="B306" s="23">
        <v>305</v>
      </c>
      <c r="C306" s="23" t="e">
        <f t="shared" si="52"/>
        <v>#N/A</v>
      </c>
      <c r="D306" s="23" t="e">
        <f t="shared" si="53"/>
        <v>#N/A</v>
      </c>
      <c r="E306" s="53" t="e">
        <f t="shared" si="54"/>
        <v>#N/A</v>
      </c>
      <c r="F306" s="47" t="e">
        <f t="shared" si="55"/>
        <v>#N/A</v>
      </c>
      <c r="G306" s="53" t="e">
        <f t="shared" si="56"/>
        <v>#N/A</v>
      </c>
      <c r="H306" s="23" t="e">
        <f t="shared" si="57"/>
        <v>#N/A</v>
      </c>
      <c r="I306" s="23" t="e">
        <f t="shared" si="58"/>
        <v>#N/A</v>
      </c>
      <c r="J306" s="23" t="e">
        <f t="shared" si="59"/>
        <v>#N/A</v>
      </c>
      <c r="K306" s="50" t="e">
        <f t="shared" si="60"/>
        <v>#N/A</v>
      </c>
      <c r="L306" s="50" t="e">
        <f t="shared" si="61"/>
        <v>#N/A</v>
      </c>
      <c r="M306" s="50" t="e">
        <f t="shared" si="62"/>
        <v>#N/A</v>
      </c>
      <c r="N306" s="23" t="e">
        <f t="shared" si="63"/>
        <v>#N/A</v>
      </c>
      <c r="O306" s="23" t="e">
        <f t="shared" si="64"/>
        <v>#N/A</v>
      </c>
    </row>
    <row r="307" spans="1:15" ht="12.75">
      <c r="A307" s="38">
        <v>306</v>
      </c>
      <c r="B307" s="23">
        <v>306</v>
      </c>
      <c r="C307" s="23" t="e">
        <f t="shared" si="52"/>
        <v>#N/A</v>
      </c>
      <c r="D307" s="23" t="e">
        <f t="shared" si="53"/>
        <v>#N/A</v>
      </c>
      <c r="E307" s="53" t="e">
        <f t="shared" si="54"/>
        <v>#N/A</v>
      </c>
      <c r="F307" s="47" t="e">
        <f t="shared" si="55"/>
        <v>#N/A</v>
      </c>
      <c r="G307" s="53" t="e">
        <f t="shared" si="56"/>
        <v>#N/A</v>
      </c>
      <c r="H307" s="23" t="e">
        <f t="shared" si="57"/>
        <v>#N/A</v>
      </c>
      <c r="I307" s="23" t="e">
        <f t="shared" si="58"/>
        <v>#N/A</v>
      </c>
      <c r="J307" s="23" t="e">
        <f t="shared" si="59"/>
        <v>#N/A</v>
      </c>
      <c r="K307" s="50" t="e">
        <f t="shared" si="60"/>
        <v>#N/A</v>
      </c>
      <c r="L307" s="50" t="e">
        <f t="shared" si="61"/>
        <v>#N/A</v>
      </c>
      <c r="M307" s="50" t="e">
        <f t="shared" si="62"/>
        <v>#N/A</v>
      </c>
      <c r="N307" s="23" t="e">
        <f t="shared" si="63"/>
        <v>#N/A</v>
      </c>
      <c r="O307" s="23" t="e">
        <f t="shared" si="64"/>
        <v>#N/A</v>
      </c>
    </row>
    <row r="308" spans="1:15" ht="12.75">
      <c r="A308" s="38">
        <v>307</v>
      </c>
      <c r="B308" s="23">
        <v>307</v>
      </c>
      <c r="C308" s="23" t="e">
        <f t="shared" si="52"/>
        <v>#N/A</v>
      </c>
      <c r="D308" s="23" t="e">
        <f t="shared" si="53"/>
        <v>#N/A</v>
      </c>
      <c r="E308" s="53" t="e">
        <f t="shared" si="54"/>
        <v>#N/A</v>
      </c>
      <c r="F308" s="47" t="e">
        <f t="shared" si="55"/>
        <v>#N/A</v>
      </c>
      <c r="G308" s="53" t="e">
        <f t="shared" si="56"/>
        <v>#N/A</v>
      </c>
      <c r="H308" s="23" t="e">
        <f t="shared" si="57"/>
        <v>#N/A</v>
      </c>
      <c r="I308" s="23" t="e">
        <f t="shared" si="58"/>
        <v>#N/A</v>
      </c>
      <c r="J308" s="23" t="e">
        <f t="shared" si="59"/>
        <v>#N/A</v>
      </c>
      <c r="K308" s="50" t="e">
        <f t="shared" si="60"/>
        <v>#N/A</v>
      </c>
      <c r="L308" s="50" t="e">
        <f t="shared" si="61"/>
        <v>#N/A</v>
      </c>
      <c r="M308" s="50" t="e">
        <f t="shared" si="62"/>
        <v>#N/A</v>
      </c>
      <c r="N308" s="23" t="e">
        <f t="shared" si="63"/>
        <v>#N/A</v>
      </c>
      <c r="O308" s="23" t="e">
        <f t="shared" si="64"/>
        <v>#N/A</v>
      </c>
    </row>
    <row r="309" spans="1:15" ht="12.75">
      <c r="A309" s="38">
        <v>308</v>
      </c>
      <c r="B309" s="23">
        <v>308</v>
      </c>
      <c r="C309" s="23" t="e">
        <f t="shared" si="52"/>
        <v>#N/A</v>
      </c>
      <c r="D309" s="23" t="e">
        <f t="shared" si="53"/>
        <v>#N/A</v>
      </c>
      <c r="E309" s="53" t="e">
        <f t="shared" si="54"/>
        <v>#N/A</v>
      </c>
      <c r="F309" s="47" t="e">
        <f t="shared" si="55"/>
        <v>#N/A</v>
      </c>
      <c r="G309" s="53" t="e">
        <f t="shared" si="56"/>
        <v>#N/A</v>
      </c>
      <c r="H309" s="23" t="e">
        <f t="shared" si="57"/>
        <v>#N/A</v>
      </c>
      <c r="I309" s="23" t="e">
        <f t="shared" si="58"/>
        <v>#N/A</v>
      </c>
      <c r="J309" s="23" t="e">
        <f t="shared" si="59"/>
        <v>#N/A</v>
      </c>
      <c r="K309" s="50" t="e">
        <f t="shared" si="60"/>
        <v>#N/A</v>
      </c>
      <c r="L309" s="50" t="e">
        <f t="shared" si="61"/>
        <v>#N/A</v>
      </c>
      <c r="M309" s="50" t="e">
        <f t="shared" si="62"/>
        <v>#N/A</v>
      </c>
      <c r="N309" s="23" t="e">
        <f t="shared" si="63"/>
        <v>#N/A</v>
      </c>
      <c r="O309" s="23" t="e">
        <f t="shared" si="64"/>
        <v>#N/A</v>
      </c>
    </row>
    <row r="310" spans="1:15" ht="12.75">
      <c r="A310" s="38">
        <v>309</v>
      </c>
      <c r="B310" s="23">
        <v>309</v>
      </c>
      <c r="C310" s="23" t="e">
        <f t="shared" si="52"/>
        <v>#N/A</v>
      </c>
      <c r="D310" s="23" t="e">
        <f t="shared" si="53"/>
        <v>#N/A</v>
      </c>
      <c r="E310" s="53" t="e">
        <f t="shared" si="54"/>
        <v>#N/A</v>
      </c>
      <c r="F310" s="47" t="e">
        <f t="shared" si="55"/>
        <v>#N/A</v>
      </c>
      <c r="G310" s="53" t="e">
        <f t="shared" si="56"/>
        <v>#N/A</v>
      </c>
      <c r="H310" s="23" t="e">
        <f t="shared" si="57"/>
        <v>#N/A</v>
      </c>
      <c r="I310" s="23" t="e">
        <f t="shared" si="58"/>
        <v>#N/A</v>
      </c>
      <c r="J310" s="23" t="e">
        <f t="shared" si="59"/>
        <v>#N/A</v>
      </c>
      <c r="K310" s="50" t="e">
        <f t="shared" si="60"/>
        <v>#N/A</v>
      </c>
      <c r="L310" s="50" t="e">
        <f t="shared" si="61"/>
        <v>#N/A</v>
      </c>
      <c r="M310" s="50" t="e">
        <f t="shared" si="62"/>
        <v>#N/A</v>
      </c>
      <c r="N310" s="23" t="e">
        <f t="shared" si="63"/>
        <v>#N/A</v>
      </c>
      <c r="O310" s="23" t="e">
        <f t="shared" si="64"/>
        <v>#N/A</v>
      </c>
    </row>
    <row r="311" spans="1:15" ht="12.75">
      <c r="A311" s="38">
        <v>310</v>
      </c>
      <c r="B311" s="23">
        <v>310</v>
      </c>
      <c r="C311" s="23" t="e">
        <f t="shared" si="52"/>
        <v>#N/A</v>
      </c>
      <c r="D311" s="23" t="e">
        <f t="shared" si="53"/>
        <v>#N/A</v>
      </c>
      <c r="E311" s="53" t="e">
        <f t="shared" si="54"/>
        <v>#N/A</v>
      </c>
      <c r="F311" s="47" t="e">
        <f t="shared" si="55"/>
        <v>#N/A</v>
      </c>
      <c r="G311" s="53" t="e">
        <f t="shared" si="56"/>
        <v>#N/A</v>
      </c>
      <c r="H311" s="23" t="e">
        <f t="shared" si="57"/>
        <v>#N/A</v>
      </c>
      <c r="I311" s="23" t="e">
        <f t="shared" si="58"/>
        <v>#N/A</v>
      </c>
      <c r="J311" s="23" t="e">
        <f t="shared" si="59"/>
        <v>#N/A</v>
      </c>
      <c r="K311" s="50" t="e">
        <f t="shared" si="60"/>
        <v>#N/A</v>
      </c>
      <c r="L311" s="50" t="e">
        <f t="shared" si="61"/>
        <v>#N/A</v>
      </c>
      <c r="M311" s="50" t="e">
        <f t="shared" si="62"/>
        <v>#N/A</v>
      </c>
      <c r="N311" s="23" t="e">
        <f t="shared" si="63"/>
        <v>#N/A</v>
      </c>
      <c r="O311" s="23" t="e">
        <f t="shared" si="64"/>
        <v>#N/A</v>
      </c>
    </row>
    <row r="312" spans="1:15" ht="12.75">
      <c r="A312" s="38">
        <v>311</v>
      </c>
      <c r="B312" s="23">
        <v>311</v>
      </c>
      <c r="C312" s="23" t="e">
        <f t="shared" si="52"/>
        <v>#N/A</v>
      </c>
      <c r="D312" s="23" t="e">
        <f t="shared" si="53"/>
        <v>#N/A</v>
      </c>
      <c r="E312" s="53" t="e">
        <f t="shared" si="54"/>
        <v>#N/A</v>
      </c>
      <c r="F312" s="47" t="e">
        <f t="shared" si="55"/>
        <v>#N/A</v>
      </c>
      <c r="G312" s="53" t="e">
        <f t="shared" si="56"/>
        <v>#N/A</v>
      </c>
      <c r="H312" s="23" t="e">
        <f t="shared" si="57"/>
        <v>#N/A</v>
      </c>
      <c r="I312" s="23" t="e">
        <f t="shared" si="58"/>
        <v>#N/A</v>
      </c>
      <c r="J312" s="23" t="e">
        <f t="shared" si="59"/>
        <v>#N/A</v>
      </c>
      <c r="K312" s="50" t="e">
        <f t="shared" si="60"/>
        <v>#N/A</v>
      </c>
      <c r="L312" s="50" t="e">
        <f t="shared" si="61"/>
        <v>#N/A</v>
      </c>
      <c r="M312" s="50" t="e">
        <f t="shared" si="62"/>
        <v>#N/A</v>
      </c>
      <c r="N312" s="23" t="e">
        <f t="shared" si="63"/>
        <v>#N/A</v>
      </c>
      <c r="O312" s="23" t="e">
        <f t="shared" si="64"/>
        <v>#N/A</v>
      </c>
    </row>
    <row r="313" spans="1:15" ht="12.75">
      <c r="A313" s="38">
        <v>312</v>
      </c>
      <c r="B313" s="23">
        <v>312</v>
      </c>
      <c r="C313" s="23" t="e">
        <f t="shared" si="52"/>
        <v>#N/A</v>
      </c>
      <c r="D313" s="23" t="e">
        <f t="shared" si="53"/>
        <v>#N/A</v>
      </c>
      <c r="E313" s="53" t="e">
        <f t="shared" si="54"/>
        <v>#N/A</v>
      </c>
      <c r="F313" s="47" t="e">
        <f t="shared" si="55"/>
        <v>#N/A</v>
      </c>
      <c r="G313" s="53" t="e">
        <f t="shared" si="56"/>
        <v>#N/A</v>
      </c>
      <c r="H313" s="23" t="e">
        <f t="shared" si="57"/>
        <v>#N/A</v>
      </c>
      <c r="I313" s="23" t="e">
        <f t="shared" si="58"/>
        <v>#N/A</v>
      </c>
      <c r="J313" s="23" t="e">
        <f t="shared" si="59"/>
        <v>#N/A</v>
      </c>
      <c r="K313" s="50" t="e">
        <f t="shared" si="60"/>
        <v>#N/A</v>
      </c>
      <c r="L313" s="50" t="e">
        <f t="shared" si="61"/>
        <v>#N/A</v>
      </c>
      <c r="M313" s="50" t="e">
        <f t="shared" si="62"/>
        <v>#N/A</v>
      </c>
      <c r="N313" s="23" t="e">
        <f t="shared" si="63"/>
        <v>#N/A</v>
      </c>
      <c r="O313" s="23" t="e">
        <f t="shared" si="64"/>
        <v>#N/A</v>
      </c>
    </row>
    <row r="314" spans="1:15" ht="12.75">
      <c r="A314" s="38">
        <v>313</v>
      </c>
      <c r="B314" s="23">
        <v>313</v>
      </c>
      <c r="C314" s="23" t="e">
        <f t="shared" si="52"/>
        <v>#N/A</v>
      </c>
      <c r="D314" s="23" t="e">
        <f t="shared" si="53"/>
        <v>#N/A</v>
      </c>
      <c r="E314" s="53" t="e">
        <f t="shared" si="54"/>
        <v>#N/A</v>
      </c>
      <c r="F314" s="47" t="e">
        <f t="shared" si="55"/>
        <v>#N/A</v>
      </c>
      <c r="G314" s="53" t="e">
        <f t="shared" si="56"/>
        <v>#N/A</v>
      </c>
      <c r="H314" s="23" t="e">
        <f t="shared" si="57"/>
        <v>#N/A</v>
      </c>
      <c r="I314" s="23" t="e">
        <f t="shared" si="58"/>
        <v>#N/A</v>
      </c>
      <c r="J314" s="23" t="e">
        <f t="shared" si="59"/>
        <v>#N/A</v>
      </c>
      <c r="K314" s="50" t="e">
        <f t="shared" si="60"/>
        <v>#N/A</v>
      </c>
      <c r="L314" s="50" t="e">
        <f t="shared" si="61"/>
        <v>#N/A</v>
      </c>
      <c r="M314" s="50" t="e">
        <f t="shared" si="62"/>
        <v>#N/A</v>
      </c>
      <c r="N314" s="23" t="e">
        <f t="shared" si="63"/>
        <v>#N/A</v>
      </c>
      <c r="O314" s="23" t="e">
        <f t="shared" si="64"/>
        <v>#N/A</v>
      </c>
    </row>
    <row r="315" spans="1:15" ht="12.75">
      <c r="A315" s="38">
        <v>314</v>
      </c>
      <c r="B315" s="23">
        <v>314</v>
      </c>
      <c r="C315" s="23" t="e">
        <f t="shared" si="52"/>
        <v>#N/A</v>
      </c>
      <c r="D315" s="23" t="e">
        <f t="shared" si="53"/>
        <v>#N/A</v>
      </c>
      <c r="E315" s="53" t="e">
        <f t="shared" si="54"/>
        <v>#N/A</v>
      </c>
      <c r="F315" s="47" t="e">
        <f t="shared" si="55"/>
        <v>#N/A</v>
      </c>
      <c r="G315" s="53" t="e">
        <f t="shared" si="56"/>
        <v>#N/A</v>
      </c>
      <c r="H315" s="23" t="e">
        <f t="shared" si="57"/>
        <v>#N/A</v>
      </c>
      <c r="I315" s="23" t="e">
        <f t="shared" si="58"/>
        <v>#N/A</v>
      </c>
      <c r="J315" s="23" t="e">
        <f t="shared" si="59"/>
        <v>#N/A</v>
      </c>
      <c r="K315" s="50" t="e">
        <f t="shared" si="60"/>
        <v>#N/A</v>
      </c>
      <c r="L315" s="50" t="e">
        <f t="shared" si="61"/>
        <v>#N/A</v>
      </c>
      <c r="M315" s="50" t="e">
        <f t="shared" si="62"/>
        <v>#N/A</v>
      </c>
      <c r="N315" s="23" t="e">
        <f t="shared" si="63"/>
        <v>#N/A</v>
      </c>
      <c r="O315" s="23" t="e">
        <f t="shared" si="64"/>
        <v>#N/A</v>
      </c>
    </row>
    <row r="316" spans="1:15" ht="12.75">
      <c r="A316" s="38">
        <v>315</v>
      </c>
      <c r="B316" s="23">
        <v>315</v>
      </c>
      <c r="C316" s="23" t="e">
        <f t="shared" si="52"/>
        <v>#N/A</v>
      </c>
      <c r="D316" s="23" t="e">
        <f t="shared" si="53"/>
        <v>#N/A</v>
      </c>
      <c r="E316" s="53" t="e">
        <f t="shared" si="54"/>
        <v>#N/A</v>
      </c>
      <c r="F316" s="47" t="e">
        <f t="shared" si="55"/>
        <v>#N/A</v>
      </c>
      <c r="G316" s="53" t="e">
        <f t="shared" si="56"/>
        <v>#N/A</v>
      </c>
      <c r="H316" s="23" t="e">
        <f t="shared" si="57"/>
        <v>#N/A</v>
      </c>
      <c r="I316" s="23" t="e">
        <f t="shared" si="58"/>
        <v>#N/A</v>
      </c>
      <c r="J316" s="23" t="e">
        <f t="shared" si="59"/>
        <v>#N/A</v>
      </c>
      <c r="K316" s="50" t="e">
        <f t="shared" si="60"/>
        <v>#N/A</v>
      </c>
      <c r="L316" s="50" t="e">
        <f t="shared" si="61"/>
        <v>#N/A</v>
      </c>
      <c r="M316" s="50" t="e">
        <f t="shared" si="62"/>
        <v>#N/A</v>
      </c>
      <c r="N316" s="23" t="e">
        <f t="shared" si="63"/>
        <v>#N/A</v>
      </c>
      <c r="O316" s="23" t="e">
        <f t="shared" si="64"/>
        <v>#N/A</v>
      </c>
    </row>
    <row r="317" spans="1:15" ht="12.75">
      <c r="A317" s="38">
        <v>316</v>
      </c>
      <c r="B317" s="23">
        <v>316</v>
      </c>
      <c r="C317" s="23" t="e">
        <f t="shared" si="52"/>
        <v>#N/A</v>
      </c>
      <c r="D317" s="23" t="e">
        <f t="shared" si="53"/>
        <v>#N/A</v>
      </c>
      <c r="E317" s="53" t="e">
        <f t="shared" si="54"/>
        <v>#N/A</v>
      </c>
      <c r="F317" s="47" t="e">
        <f t="shared" si="55"/>
        <v>#N/A</v>
      </c>
      <c r="G317" s="53" t="e">
        <f t="shared" si="56"/>
        <v>#N/A</v>
      </c>
      <c r="H317" s="23" t="e">
        <f t="shared" si="57"/>
        <v>#N/A</v>
      </c>
      <c r="I317" s="23" t="e">
        <f t="shared" si="58"/>
        <v>#N/A</v>
      </c>
      <c r="J317" s="23" t="e">
        <f t="shared" si="59"/>
        <v>#N/A</v>
      </c>
      <c r="K317" s="50" t="e">
        <f t="shared" si="60"/>
        <v>#N/A</v>
      </c>
      <c r="L317" s="50" t="e">
        <f t="shared" si="61"/>
        <v>#N/A</v>
      </c>
      <c r="M317" s="50" t="e">
        <f t="shared" si="62"/>
        <v>#N/A</v>
      </c>
      <c r="N317" s="23" t="e">
        <f t="shared" si="63"/>
        <v>#N/A</v>
      </c>
      <c r="O317" s="23" t="e">
        <f t="shared" si="64"/>
        <v>#N/A</v>
      </c>
    </row>
    <row r="318" spans="1:15" ht="12.75">
      <c r="A318" s="38">
        <v>317</v>
      </c>
      <c r="B318" s="23">
        <v>317</v>
      </c>
      <c r="C318" s="23" t="e">
        <f t="shared" si="52"/>
        <v>#N/A</v>
      </c>
      <c r="D318" s="23" t="e">
        <f t="shared" si="53"/>
        <v>#N/A</v>
      </c>
      <c r="E318" s="53" t="e">
        <f t="shared" si="54"/>
        <v>#N/A</v>
      </c>
      <c r="F318" s="47" t="e">
        <f t="shared" si="55"/>
        <v>#N/A</v>
      </c>
      <c r="G318" s="53" t="e">
        <f t="shared" si="56"/>
        <v>#N/A</v>
      </c>
      <c r="H318" s="23" t="e">
        <f t="shared" si="57"/>
        <v>#N/A</v>
      </c>
      <c r="I318" s="23" t="e">
        <f t="shared" si="58"/>
        <v>#N/A</v>
      </c>
      <c r="J318" s="23" t="e">
        <f t="shared" si="59"/>
        <v>#N/A</v>
      </c>
      <c r="K318" s="50" t="e">
        <f t="shared" si="60"/>
        <v>#N/A</v>
      </c>
      <c r="L318" s="50" t="e">
        <f t="shared" si="61"/>
        <v>#N/A</v>
      </c>
      <c r="M318" s="50" t="e">
        <f t="shared" si="62"/>
        <v>#N/A</v>
      </c>
      <c r="N318" s="23" t="e">
        <f t="shared" si="63"/>
        <v>#N/A</v>
      </c>
      <c r="O318" s="23" t="e">
        <f t="shared" si="64"/>
        <v>#N/A</v>
      </c>
    </row>
    <row r="319" spans="1:15" ht="12.75">
      <c r="A319" s="38">
        <v>318</v>
      </c>
      <c r="B319" s="23">
        <v>318</v>
      </c>
      <c r="C319" s="23" t="e">
        <f t="shared" si="52"/>
        <v>#N/A</v>
      </c>
      <c r="D319" s="23" t="e">
        <f t="shared" si="53"/>
        <v>#N/A</v>
      </c>
      <c r="E319" s="53" t="e">
        <f t="shared" si="54"/>
        <v>#N/A</v>
      </c>
      <c r="F319" s="47" t="e">
        <f t="shared" si="55"/>
        <v>#N/A</v>
      </c>
      <c r="G319" s="53" t="e">
        <f t="shared" si="56"/>
        <v>#N/A</v>
      </c>
      <c r="H319" s="23" t="e">
        <f t="shared" si="57"/>
        <v>#N/A</v>
      </c>
      <c r="I319" s="23" t="e">
        <f t="shared" si="58"/>
        <v>#N/A</v>
      </c>
      <c r="J319" s="23" t="e">
        <f t="shared" si="59"/>
        <v>#N/A</v>
      </c>
      <c r="K319" s="50" t="e">
        <f t="shared" si="60"/>
        <v>#N/A</v>
      </c>
      <c r="L319" s="50" t="e">
        <f t="shared" si="61"/>
        <v>#N/A</v>
      </c>
      <c r="M319" s="50" t="e">
        <f t="shared" si="62"/>
        <v>#N/A</v>
      </c>
      <c r="N319" s="23" t="e">
        <f t="shared" si="63"/>
        <v>#N/A</v>
      </c>
      <c r="O319" s="23" t="e">
        <f t="shared" si="64"/>
        <v>#N/A</v>
      </c>
    </row>
    <row r="320" spans="1:15" ht="12.75">
      <c r="A320" s="38">
        <v>319</v>
      </c>
      <c r="B320" s="23">
        <v>319</v>
      </c>
      <c r="C320" s="23" t="e">
        <f t="shared" si="52"/>
        <v>#N/A</v>
      </c>
      <c r="D320" s="23" t="e">
        <f t="shared" si="53"/>
        <v>#N/A</v>
      </c>
      <c r="E320" s="53" t="e">
        <f t="shared" si="54"/>
        <v>#N/A</v>
      </c>
      <c r="F320" s="47" t="e">
        <f t="shared" si="55"/>
        <v>#N/A</v>
      </c>
      <c r="G320" s="53" t="e">
        <f t="shared" si="56"/>
        <v>#N/A</v>
      </c>
      <c r="H320" s="23" t="e">
        <f t="shared" si="57"/>
        <v>#N/A</v>
      </c>
      <c r="I320" s="23" t="e">
        <f t="shared" si="58"/>
        <v>#N/A</v>
      </c>
      <c r="J320" s="23" t="e">
        <f t="shared" si="59"/>
        <v>#N/A</v>
      </c>
      <c r="K320" s="50" t="e">
        <f t="shared" si="60"/>
        <v>#N/A</v>
      </c>
      <c r="L320" s="50" t="e">
        <f t="shared" si="61"/>
        <v>#N/A</v>
      </c>
      <c r="M320" s="50" t="e">
        <f t="shared" si="62"/>
        <v>#N/A</v>
      </c>
      <c r="N320" s="23" t="e">
        <f t="shared" si="63"/>
        <v>#N/A</v>
      </c>
      <c r="O320" s="23" t="e">
        <f t="shared" si="64"/>
        <v>#N/A</v>
      </c>
    </row>
    <row r="321" spans="1:15" ht="12.75">
      <c r="A321" s="38">
        <v>320</v>
      </c>
      <c r="B321" s="23">
        <v>320</v>
      </c>
      <c r="C321" s="23" t="e">
        <f t="shared" si="52"/>
        <v>#N/A</v>
      </c>
      <c r="D321" s="23" t="e">
        <f t="shared" si="53"/>
        <v>#N/A</v>
      </c>
      <c r="E321" s="53" t="e">
        <f t="shared" si="54"/>
        <v>#N/A</v>
      </c>
      <c r="F321" s="47" t="e">
        <f t="shared" si="55"/>
        <v>#N/A</v>
      </c>
      <c r="G321" s="53" t="e">
        <f t="shared" si="56"/>
        <v>#N/A</v>
      </c>
      <c r="H321" s="23" t="e">
        <f t="shared" si="57"/>
        <v>#N/A</v>
      </c>
      <c r="I321" s="23" t="e">
        <f t="shared" si="58"/>
        <v>#N/A</v>
      </c>
      <c r="J321" s="23" t="e">
        <f t="shared" si="59"/>
        <v>#N/A</v>
      </c>
      <c r="K321" s="50" t="e">
        <f t="shared" si="60"/>
        <v>#N/A</v>
      </c>
      <c r="L321" s="50" t="e">
        <f t="shared" si="61"/>
        <v>#N/A</v>
      </c>
      <c r="M321" s="50" t="e">
        <f t="shared" si="62"/>
        <v>#N/A</v>
      </c>
      <c r="N321" s="23" t="e">
        <f t="shared" si="63"/>
        <v>#N/A</v>
      </c>
      <c r="O321" s="23" t="e">
        <f t="shared" si="64"/>
        <v>#N/A</v>
      </c>
    </row>
    <row r="322" spans="1:15" ht="12.75">
      <c r="A322" s="38">
        <v>321</v>
      </c>
      <c r="B322" s="23">
        <v>321</v>
      </c>
      <c r="C322" s="23" t="e">
        <f aca="true" t="shared" si="65" ref="C322:C385">IF(ISBLANK(B322)," ",VLOOKUP(B322,reg,2,FALSE))</f>
        <v>#N/A</v>
      </c>
      <c r="D322" s="23" t="e">
        <f aca="true" t="shared" si="66" ref="D322:D385">IF((C322="M"),CONCATENATE(C322," ",I322),IF((C322="V"),CONCATENATE(C322," ",J322)))</f>
        <v>#N/A</v>
      </c>
      <c r="E322" s="53" t="e">
        <f aca="true" t="shared" si="67" ref="E322:E385">IF(ISBLANK(B322)," ",VLOOKUP(B322,reg,3,FALSE))</f>
        <v>#N/A</v>
      </c>
      <c r="F322" s="47" t="e">
        <f aca="true" t="shared" si="68" ref="F322:F385">IF(ISBLANK(B322)," ",VLOOKUP(B322,reg,4,FALSE))</f>
        <v>#N/A</v>
      </c>
      <c r="G322" s="53" t="e">
        <f aca="true" t="shared" si="69" ref="G322:G385">IF(ISBLANK(B322)," ",VLOOKUP(B322,reg,5,FALSE))</f>
        <v>#N/A</v>
      </c>
      <c r="H322" s="23" t="e">
        <f aca="true" t="shared" si="70" ref="H322:H385">IF((C322="M"),VLOOKUP(K322,mag_gr,3),IF((C322="V"),VLOOKUP(K322,vag_gr,3)))</f>
        <v>#N/A</v>
      </c>
      <c r="I322" s="23" t="e">
        <f aca="true" t="shared" si="71" ref="I322:I385">IF(ISBLANK(F322),"",VLOOKUP(M322,mag,3,FALSE))</f>
        <v>#N/A</v>
      </c>
      <c r="J322" s="23" t="e">
        <f aca="true" t="shared" si="72" ref="J322:J385">IF(ISBLANK(F322),"",VLOOKUP(M322,vag,3,FALSE))</f>
        <v>#N/A</v>
      </c>
      <c r="K322" s="50" t="e">
        <f aca="true" t="shared" si="73" ref="K322:K385">IF(ISBLANK(F322),"",VLOOKUP(M322,mag,2,FALSE))</f>
        <v>#N/A</v>
      </c>
      <c r="L322" s="50" t="e">
        <f aca="true" t="shared" si="74" ref="L322:L385">IF(ISBLANK(F322),"",VLOOKUP(M322,vag,2,FALSE))</f>
        <v>#N/A</v>
      </c>
      <c r="M322" s="50" t="e">
        <f aca="true" t="shared" si="75" ref="M322:M385">IF(ISBLANK(B322)," ",YEAR(F322))</f>
        <v>#N/A</v>
      </c>
      <c r="N322" s="23" t="e">
        <f aca="true" t="shared" si="76" ref="N322:N385">IF(ISBLANK(B322)," ",CONCATENATE(C322," ",K322))</f>
        <v>#N/A</v>
      </c>
      <c r="O322" s="23" t="e">
        <f aca="true" t="shared" si="77" ref="O322:O385">CONCATENATE(C322," ",L322)</f>
        <v>#N/A</v>
      </c>
    </row>
    <row r="323" spans="1:15" ht="12.75">
      <c r="A323" s="38">
        <v>322</v>
      </c>
      <c r="B323" s="23">
        <v>322</v>
      </c>
      <c r="C323" s="23" t="e">
        <f t="shared" si="65"/>
        <v>#N/A</v>
      </c>
      <c r="D323" s="23" t="e">
        <f t="shared" si="66"/>
        <v>#N/A</v>
      </c>
      <c r="E323" s="53" t="e">
        <f t="shared" si="67"/>
        <v>#N/A</v>
      </c>
      <c r="F323" s="47" t="e">
        <f t="shared" si="68"/>
        <v>#N/A</v>
      </c>
      <c r="G323" s="53" t="e">
        <f t="shared" si="69"/>
        <v>#N/A</v>
      </c>
      <c r="H323" s="23" t="e">
        <f t="shared" si="70"/>
        <v>#N/A</v>
      </c>
      <c r="I323" s="23" t="e">
        <f t="shared" si="71"/>
        <v>#N/A</v>
      </c>
      <c r="J323" s="23" t="e">
        <f t="shared" si="72"/>
        <v>#N/A</v>
      </c>
      <c r="K323" s="50" t="e">
        <f t="shared" si="73"/>
        <v>#N/A</v>
      </c>
      <c r="L323" s="50" t="e">
        <f t="shared" si="74"/>
        <v>#N/A</v>
      </c>
      <c r="M323" s="50" t="e">
        <f t="shared" si="75"/>
        <v>#N/A</v>
      </c>
      <c r="N323" s="23" t="e">
        <f t="shared" si="76"/>
        <v>#N/A</v>
      </c>
      <c r="O323" s="23" t="e">
        <f t="shared" si="77"/>
        <v>#N/A</v>
      </c>
    </row>
    <row r="324" spans="1:15" ht="12.75">
      <c r="A324" s="38">
        <v>323</v>
      </c>
      <c r="B324" s="23">
        <v>323</v>
      </c>
      <c r="C324" s="23" t="e">
        <f t="shared" si="65"/>
        <v>#N/A</v>
      </c>
      <c r="D324" s="23" t="e">
        <f t="shared" si="66"/>
        <v>#N/A</v>
      </c>
      <c r="E324" s="53" t="e">
        <f t="shared" si="67"/>
        <v>#N/A</v>
      </c>
      <c r="F324" s="47" t="e">
        <f t="shared" si="68"/>
        <v>#N/A</v>
      </c>
      <c r="G324" s="53" t="e">
        <f t="shared" si="69"/>
        <v>#N/A</v>
      </c>
      <c r="H324" s="23" t="e">
        <f t="shared" si="70"/>
        <v>#N/A</v>
      </c>
      <c r="I324" s="23" t="e">
        <f t="shared" si="71"/>
        <v>#N/A</v>
      </c>
      <c r="J324" s="23" t="e">
        <f t="shared" si="72"/>
        <v>#N/A</v>
      </c>
      <c r="K324" s="50" t="e">
        <f t="shared" si="73"/>
        <v>#N/A</v>
      </c>
      <c r="L324" s="50" t="e">
        <f t="shared" si="74"/>
        <v>#N/A</v>
      </c>
      <c r="M324" s="50" t="e">
        <f t="shared" si="75"/>
        <v>#N/A</v>
      </c>
      <c r="N324" s="23" t="e">
        <f t="shared" si="76"/>
        <v>#N/A</v>
      </c>
      <c r="O324" s="23" t="e">
        <f t="shared" si="77"/>
        <v>#N/A</v>
      </c>
    </row>
    <row r="325" spans="1:15" ht="12.75">
      <c r="A325" s="38">
        <v>324</v>
      </c>
      <c r="B325" s="23">
        <v>324</v>
      </c>
      <c r="C325" s="23" t="e">
        <f t="shared" si="65"/>
        <v>#N/A</v>
      </c>
      <c r="D325" s="23" t="e">
        <f t="shared" si="66"/>
        <v>#N/A</v>
      </c>
      <c r="E325" s="53" t="e">
        <f t="shared" si="67"/>
        <v>#N/A</v>
      </c>
      <c r="F325" s="47" t="e">
        <f t="shared" si="68"/>
        <v>#N/A</v>
      </c>
      <c r="G325" s="53" t="e">
        <f t="shared" si="69"/>
        <v>#N/A</v>
      </c>
      <c r="H325" s="23" t="e">
        <f t="shared" si="70"/>
        <v>#N/A</v>
      </c>
      <c r="I325" s="23" t="e">
        <f t="shared" si="71"/>
        <v>#N/A</v>
      </c>
      <c r="J325" s="23" t="e">
        <f t="shared" si="72"/>
        <v>#N/A</v>
      </c>
      <c r="K325" s="50" t="e">
        <f t="shared" si="73"/>
        <v>#N/A</v>
      </c>
      <c r="L325" s="50" t="e">
        <f t="shared" si="74"/>
        <v>#N/A</v>
      </c>
      <c r="M325" s="50" t="e">
        <f t="shared" si="75"/>
        <v>#N/A</v>
      </c>
      <c r="N325" s="23" t="e">
        <f t="shared" si="76"/>
        <v>#N/A</v>
      </c>
      <c r="O325" s="23" t="e">
        <f t="shared" si="77"/>
        <v>#N/A</v>
      </c>
    </row>
    <row r="326" spans="1:15" ht="12.75">
      <c r="A326" s="38">
        <v>325</v>
      </c>
      <c r="B326" s="23">
        <v>325</v>
      </c>
      <c r="C326" s="23" t="e">
        <f t="shared" si="65"/>
        <v>#N/A</v>
      </c>
      <c r="D326" s="23" t="e">
        <f t="shared" si="66"/>
        <v>#N/A</v>
      </c>
      <c r="E326" s="53" t="e">
        <f t="shared" si="67"/>
        <v>#N/A</v>
      </c>
      <c r="F326" s="47" t="e">
        <f t="shared" si="68"/>
        <v>#N/A</v>
      </c>
      <c r="G326" s="53" t="e">
        <f t="shared" si="69"/>
        <v>#N/A</v>
      </c>
      <c r="H326" s="23" t="e">
        <f t="shared" si="70"/>
        <v>#N/A</v>
      </c>
      <c r="I326" s="23" t="e">
        <f t="shared" si="71"/>
        <v>#N/A</v>
      </c>
      <c r="J326" s="23" t="e">
        <f t="shared" si="72"/>
        <v>#N/A</v>
      </c>
      <c r="K326" s="50" t="e">
        <f t="shared" si="73"/>
        <v>#N/A</v>
      </c>
      <c r="L326" s="50" t="e">
        <f t="shared" si="74"/>
        <v>#N/A</v>
      </c>
      <c r="M326" s="50" t="e">
        <f t="shared" si="75"/>
        <v>#N/A</v>
      </c>
      <c r="N326" s="23" t="e">
        <f t="shared" si="76"/>
        <v>#N/A</v>
      </c>
      <c r="O326" s="23" t="e">
        <f t="shared" si="77"/>
        <v>#N/A</v>
      </c>
    </row>
    <row r="327" spans="1:15" ht="12.75">
      <c r="A327" s="38">
        <v>326</v>
      </c>
      <c r="B327" s="23">
        <v>326</v>
      </c>
      <c r="C327" s="23" t="e">
        <f t="shared" si="65"/>
        <v>#N/A</v>
      </c>
      <c r="D327" s="23" t="e">
        <f t="shared" si="66"/>
        <v>#N/A</v>
      </c>
      <c r="E327" s="53" t="e">
        <f t="shared" si="67"/>
        <v>#N/A</v>
      </c>
      <c r="F327" s="47" t="e">
        <f t="shared" si="68"/>
        <v>#N/A</v>
      </c>
      <c r="G327" s="53" t="e">
        <f t="shared" si="69"/>
        <v>#N/A</v>
      </c>
      <c r="H327" s="23" t="e">
        <f t="shared" si="70"/>
        <v>#N/A</v>
      </c>
      <c r="I327" s="23" t="e">
        <f t="shared" si="71"/>
        <v>#N/A</v>
      </c>
      <c r="J327" s="23" t="e">
        <f t="shared" si="72"/>
        <v>#N/A</v>
      </c>
      <c r="K327" s="50" t="e">
        <f t="shared" si="73"/>
        <v>#N/A</v>
      </c>
      <c r="L327" s="50" t="e">
        <f t="shared" si="74"/>
        <v>#N/A</v>
      </c>
      <c r="M327" s="50" t="e">
        <f t="shared" si="75"/>
        <v>#N/A</v>
      </c>
      <c r="N327" s="23" t="e">
        <f t="shared" si="76"/>
        <v>#N/A</v>
      </c>
      <c r="O327" s="23" t="e">
        <f t="shared" si="77"/>
        <v>#N/A</v>
      </c>
    </row>
    <row r="328" spans="1:15" ht="12.75">
      <c r="A328" s="38">
        <v>327</v>
      </c>
      <c r="B328" s="23">
        <v>327</v>
      </c>
      <c r="C328" s="23" t="e">
        <f t="shared" si="65"/>
        <v>#N/A</v>
      </c>
      <c r="D328" s="23" t="e">
        <f t="shared" si="66"/>
        <v>#N/A</v>
      </c>
      <c r="E328" s="53" t="e">
        <f t="shared" si="67"/>
        <v>#N/A</v>
      </c>
      <c r="F328" s="47" t="e">
        <f t="shared" si="68"/>
        <v>#N/A</v>
      </c>
      <c r="G328" s="53" t="e">
        <f t="shared" si="69"/>
        <v>#N/A</v>
      </c>
      <c r="H328" s="23" t="e">
        <f t="shared" si="70"/>
        <v>#N/A</v>
      </c>
      <c r="I328" s="23" t="e">
        <f t="shared" si="71"/>
        <v>#N/A</v>
      </c>
      <c r="J328" s="23" t="e">
        <f t="shared" si="72"/>
        <v>#N/A</v>
      </c>
      <c r="K328" s="50" t="e">
        <f t="shared" si="73"/>
        <v>#N/A</v>
      </c>
      <c r="L328" s="50" t="e">
        <f t="shared" si="74"/>
        <v>#N/A</v>
      </c>
      <c r="M328" s="50" t="e">
        <f t="shared" si="75"/>
        <v>#N/A</v>
      </c>
      <c r="N328" s="23" t="e">
        <f t="shared" si="76"/>
        <v>#N/A</v>
      </c>
      <c r="O328" s="23" t="e">
        <f t="shared" si="77"/>
        <v>#N/A</v>
      </c>
    </row>
    <row r="329" spans="1:15" ht="12.75">
      <c r="A329" s="38">
        <v>328</v>
      </c>
      <c r="B329" s="23">
        <v>328</v>
      </c>
      <c r="C329" s="23" t="e">
        <f t="shared" si="65"/>
        <v>#N/A</v>
      </c>
      <c r="D329" s="23" t="e">
        <f t="shared" si="66"/>
        <v>#N/A</v>
      </c>
      <c r="E329" s="53" t="e">
        <f t="shared" si="67"/>
        <v>#N/A</v>
      </c>
      <c r="F329" s="47" t="e">
        <f t="shared" si="68"/>
        <v>#N/A</v>
      </c>
      <c r="G329" s="53" t="e">
        <f t="shared" si="69"/>
        <v>#N/A</v>
      </c>
      <c r="H329" s="23" t="e">
        <f t="shared" si="70"/>
        <v>#N/A</v>
      </c>
      <c r="I329" s="23" t="e">
        <f t="shared" si="71"/>
        <v>#N/A</v>
      </c>
      <c r="J329" s="23" t="e">
        <f t="shared" si="72"/>
        <v>#N/A</v>
      </c>
      <c r="K329" s="50" t="e">
        <f t="shared" si="73"/>
        <v>#N/A</v>
      </c>
      <c r="L329" s="50" t="e">
        <f t="shared" si="74"/>
        <v>#N/A</v>
      </c>
      <c r="M329" s="50" t="e">
        <f t="shared" si="75"/>
        <v>#N/A</v>
      </c>
      <c r="N329" s="23" t="e">
        <f t="shared" si="76"/>
        <v>#N/A</v>
      </c>
      <c r="O329" s="23" t="e">
        <f t="shared" si="77"/>
        <v>#N/A</v>
      </c>
    </row>
    <row r="330" spans="1:15" ht="12.75">
      <c r="A330" s="38">
        <v>329</v>
      </c>
      <c r="B330" s="23">
        <v>329</v>
      </c>
      <c r="C330" s="23" t="e">
        <f t="shared" si="65"/>
        <v>#N/A</v>
      </c>
      <c r="D330" s="23" t="e">
        <f t="shared" si="66"/>
        <v>#N/A</v>
      </c>
      <c r="E330" s="53" t="e">
        <f t="shared" si="67"/>
        <v>#N/A</v>
      </c>
      <c r="F330" s="47" t="e">
        <f t="shared" si="68"/>
        <v>#N/A</v>
      </c>
      <c r="G330" s="53" t="e">
        <f t="shared" si="69"/>
        <v>#N/A</v>
      </c>
      <c r="H330" s="23" t="e">
        <f t="shared" si="70"/>
        <v>#N/A</v>
      </c>
      <c r="I330" s="23" t="e">
        <f t="shared" si="71"/>
        <v>#N/A</v>
      </c>
      <c r="J330" s="23" t="e">
        <f t="shared" si="72"/>
        <v>#N/A</v>
      </c>
      <c r="K330" s="50" t="e">
        <f t="shared" si="73"/>
        <v>#N/A</v>
      </c>
      <c r="L330" s="50" t="e">
        <f t="shared" si="74"/>
        <v>#N/A</v>
      </c>
      <c r="M330" s="50" t="e">
        <f t="shared" si="75"/>
        <v>#N/A</v>
      </c>
      <c r="N330" s="23" t="e">
        <f t="shared" si="76"/>
        <v>#N/A</v>
      </c>
      <c r="O330" s="23" t="e">
        <f t="shared" si="77"/>
        <v>#N/A</v>
      </c>
    </row>
    <row r="331" spans="1:15" ht="12.75">
      <c r="A331" s="38">
        <v>330</v>
      </c>
      <c r="B331" s="23">
        <v>330</v>
      </c>
      <c r="C331" s="23" t="e">
        <f t="shared" si="65"/>
        <v>#N/A</v>
      </c>
      <c r="D331" s="23" t="e">
        <f t="shared" si="66"/>
        <v>#N/A</v>
      </c>
      <c r="E331" s="53" t="e">
        <f t="shared" si="67"/>
        <v>#N/A</v>
      </c>
      <c r="F331" s="47" t="e">
        <f t="shared" si="68"/>
        <v>#N/A</v>
      </c>
      <c r="G331" s="53" t="e">
        <f t="shared" si="69"/>
        <v>#N/A</v>
      </c>
      <c r="H331" s="23" t="e">
        <f t="shared" si="70"/>
        <v>#N/A</v>
      </c>
      <c r="I331" s="23" t="e">
        <f t="shared" si="71"/>
        <v>#N/A</v>
      </c>
      <c r="J331" s="23" t="e">
        <f t="shared" si="72"/>
        <v>#N/A</v>
      </c>
      <c r="K331" s="50" t="e">
        <f t="shared" si="73"/>
        <v>#N/A</v>
      </c>
      <c r="L331" s="50" t="e">
        <f t="shared" si="74"/>
        <v>#N/A</v>
      </c>
      <c r="M331" s="50" t="e">
        <f t="shared" si="75"/>
        <v>#N/A</v>
      </c>
      <c r="N331" s="23" t="e">
        <f t="shared" si="76"/>
        <v>#N/A</v>
      </c>
      <c r="O331" s="23" t="e">
        <f t="shared" si="77"/>
        <v>#N/A</v>
      </c>
    </row>
    <row r="332" spans="1:15" ht="12.75">
      <c r="A332" s="38">
        <v>331</v>
      </c>
      <c r="B332" s="23">
        <v>331</v>
      </c>
      <c r="C332" s="23" t="e">
        <f t="shared" si="65"/>
        <v>#N/A</v>
      </c>
      <c r="D332" s="23" t="e">
        <f t="shared" si="66"/>
        <v>#N/A</v>
      </c>
      <c r="E332" s="53" t="e">
        <f t="shared" si="67"/>
        <v>#N/A</v>
      </c>
      <c r="F332" s="47" t="e">
        <f t="shared" si="68"/>
        <v>#N/A</v>
      </c>
      <c r="G332" s="53" t="e">
        <f t="shared" si="69"/>
        <v>#N/A</v>
      </c>
      <c r="H332" s="23" t="e">
        <f t="shared" si="70"/>
        <v>#N/A</v>
      </c>
      <c r="I332" s="23" t="e">
        <f t="shared" si="71"/>
        <v>#N/A</v>
      </c>
      <c r="J332" s="23" t="e">
        <f t="shared" si="72"/>
        <v>#N/A</v>
      </c>
      <c r="K332" s="50" t="e">
        <f t="shared" si="73"/>
        <v>#N/A</v>
      </c>
      <c r="L332" s="50" t="e">
        <f t="shared" si="74"/>
        <v>#N/A</v>
      </c>
      <c r="M332" s="50" t="e">
        <f t="shared" si="75"/>
        <v>#N/A</v>
      </c>
      <c r="N332" s="23" t="e">
        <f t="shared" si="76"/>
        <v>#N/A</v>
      </c>
      <c r="O332" s="23" t="e">
        <f t="shared" si="77"/>
        <v>#N/A</v>
      </c>
    </row>
    <row r="333" spans="1:15" ht="12.75">
      <c r="A333" s="38">
        <v>332</v>
      </c>
      <c r="B333" s="23">
        <v>332</v>
      </c>
      <c r="C333" s="23" t="e">
        <f t="shared" si="65"/>
        <v>#N/A</v>
      </c>
      <c r="D333" s="23" t="e">
        <f t="shared" si="66"/>
        <v>#N/A</v>
      </c>
      <c r="E333" s="53" t="e">
        <f t="shared" si="67"/>
        <v>#N/A</v>
      </c>
      <c r="F333" s="47" t="e">
        <f t="shared" si="68"/>
        <v>#N/A</v>
      </c>
      <c r="G333" s="53" t="e">
        <f t="shared" si="69"/>
        <v>#N/A</v>
      </c>
      <c r="H333" s="23" t="e">
        <f t="shared" si="70"/>
        <v>#N/A</v>
      </c>
      <c r="I333" s="23" t="e">
        <f t="shared" si="71"/>
        <v>#N/A</v>
      </c>
      <c r="J333" s="23" t="e">
        <f t="shared" si="72"/>
        <v>#N/A</v>
      </c>
      <c r="K333" s="50" t="e">
        <f t="shared" si="73"/>
        <v>#N/A</v>
      </c>
      <c r="L333" s="50" t="e">
        <f t="shared" si="74"/>
        <v>#N/A</v>
      </c>
      <c r="M333" s="50" t="e">
        <f t="shared" si="75"/>
        <v>#N/A</v>
      </c>
      <c r="N333" s="23" t="e">
        <f t="shared" si="76"/>
        <v>#N/A</v>
      </c>
      <c r="O333" s="23" t="e">
        <f t="shared" si="77"/>
        <v>#N/A</v>
      </c>
    </row>
    <row r="334" spans="1:15" ht="12.75">
      <c r="A334" s="38">
        <v>333</v>
      </c>
      <c r="B334" s="23">
        <v>333</v>
      </c>
      <c r="C334" s="23" t="e">
        <f t="shared" si="65"/>
        <v>#N/A</v>
      </c>
      <c r="D334" s="23" t="e">
        <f t="shared" si="66"/>
        <v>#N/A</v>
      </c>
      <c r="E334" s="53" t="e">
        <f t="shared" si="67"/>
        <v>#N/A</v>
      </c>
      <c r="F334" s="47" t="e">
        <f t="shared" si="68"/>
        <v>#N/A</v>
      </c>
      <c r="G334" s="53" t="e">
        <f t="shared" si="69"/>
        <v>#N/A</v>
      </c>
      <c r="H334" s="23" t="e">
        <f t="shared" si="70"/>
        <v>#N/A</v>
      </c>
      <c r="I334" s="23" t="e">
        <f t="shared" si="71"/>
        <v>#N/A</v>
      </c>
      <c r="J334" s="23" t="e">
        <f t="shared" si="72"/>
        <v>#N/A</v>
      </c>
      <c r="K334" s="50" t="e">
        <f t="shared" si="73"/>
        <v>#N/A</v>
      </c>
      <c r="L334" s="50" t="e">
        <f t="shared" si="74"/>
        <v>#N/A</v>
      </c>
      <c r="M334" s="50" t="e">
        <f t="shared" si="75"/>
        <v>#N/A</v>
      </c>
      <c r="N334" s="23" t="e">
        <f t="shared" si="76"/>
        <v>#N/A</v>
      </c>
      <c r="O334" s="23" t="e">
        <f t="shared" si="77"/>
        <v>#N/A</v>
      </c>
    </row>
    <row r="335" spans="1:15" ht="12.75">
      <c r="A335" s="38">
        <v>334</v>
      </c>
      <c r="B335" s="23">
        <v>334</v>
      </c>
      <c r="C335" s="23" t="e">
        <f t="shared" si="65"/>
        <v>#N/A</v>
      </c>
      <c r="D335" s="23" t="e">
        <f t="shared" si="66"/>
        <v>#N/A</v>
      </c>
      <c r="E335" s="53" t="e">
        <f t="shared" si="67"/>
        <v>#N/A</v>
      </c>
      <c r="F335" s="47" t="e">
        <f t="shared" si="68"/>
        <v>#N/A</v>
      </c>
      <c r="G335" s="53" t="e">
        <f t="shared" si="69"/>
        <v>#N/A</v>
      </c>
      <c r="H335" s="23" t="e">
        <f t="shared" si="70"/>
        <v>#N/A</v>
      </c>
      <c r="I335" s="23" t="e">
        <f t="shared" si="71"/>
        <v>#N/A</v>
      </c>
      <c r="J335" s="23" t="e">
        <f t="shared" si="72"/>
        <v>#N/A</v>
      </c>
      <c r="K335" s="50" t="e">
        <f t="shared" si="73"/>
        <v>#N/A</v>
      </c>
      <c r="L335" s="50" t="e">
        <f t="shared" si="74"/>
        <v>#N/A</v>
      </c>
      <c r="M335" s="50" t="e">
        <f t="shared" si="75"/>
        <v>#N/A</v>
      </c>
      <c r="N335" s="23" t="e">
        <f t="shared" si="76"/>
        <v>#N/A</v>
      </c>
      <c r="O335" s="23" t="e">
        <f t="shared" si="77"/>
        <v>#N/A</v>
      </c>
    </row>
    <row r="336" spans="1:15" ht="12.75">
      <c r="A336" s="38">
        <v>335</v>
      </c>
      <c r="B336" s="23">
        <v>335</v>
      </c>
      <c r="C336" s="23" t="e">
        <f t="shared" si="65"/>
        <v>#N/A</v>
      </c>
      <c r="D336" s="23" t="e">
        <f t="shared" si="66"/>
        <v>#N/A</v>
      </c>
      <c r="E336" s="53" t="e">
        <f t="shared" si="67"/>
        <v>#N/A</v>
      </c>
      <c r="F336" s="47" t="e">
        <f t="shared" si="68"/>
        <v>#N/A</v>
      </c>
      <c r="G336" s="53" t="e">
        <f t="shared" si="69"/>
        <v>#N/A</v>
      </c>
      <c r="H336" s="23" t="e">
        <f t="shared" si="70"/>
        <v>#N/A</v>
      </c>
      <c r="I336" s="23" t="e">
        <f t="shared" si="71"/>
        <v>#N/A</v>
      </c>
      <c r="J336" s="23" t="e">
        <f t="shared" si="72"/>
        <v>#N/A</v>
      </c>
      <c r="K336" s="50" t="e">
        <f t="shared" si="73"/>
        <v>#N/A</v>
      </c>
      <c r="L336" s="50" t="e">
        <f t="shared" si="74"/>
        <v>#N/A</v>
      </c>
      <c r="M336" s="50" t="e">
        <f t="shared" si="75"/>
        <v>#N/A</v>
      </c>
      <c r="N336" s="23" t="e">
        <f t="shared" si="76"/>
        <v>#N/A</v>
      </c>
      <c r="O336" s="23" t="e">
        <f t="shared" si="77"/>
        <v>#N/A</v>
      </c>
    </row>
    <row r="337" spans="1:15" ht="12.75">
      <c r="A337" s="38">
        <v>336</v>
      </c>
      <c r="B337" s="23">
        <v>336</v>
      </c>
      <c r="C337" s="23" t="e">
        <f t="shared" si="65"/>
        <v>#N/A</v>
      </c>
      <c r="D337" s="23" t="e">
        <f t="shared" si="66"/>
        <v>#N/A</v>
      </c>
      <c r="E337" s="53" t="e">
        <f t="shared" si="67"/>
        <v>#N/A</v>
      </c>
      <c r="F337" s="47" t="e">
        <f t="shared" si="68"/>
        <v>#N/A</v>
      </c>
      <c r="G337" s="53" t="e">
        <f t="shared" si="69"/>
        <v>#N/A</v>
      </c>
      <c r="H337" s="23" t="e">
        <f t="shared" si="70"/>
        <v>#N/A</v>
      </c>
      <c r="I337" s="23" t="e">
        <f t="shared" si="71"/>
        <v>#N/A</v>
      </c>
      <c r="J337" s="23" t="e">
        <f t="shared" si="72"/>
        <v>#N/A</v>
      </c>
      <c r="K337" s="50" t="e">
        <f t="shared" si="73"/>
        <v>#N/A</v>
      </c>
      <c r="L337" s="50" t="e">
        <f t="shared" si="74"/>
        <v>#N/A</v>
      </c>
      <c r="M337" s="50" t="e">
        <f t="shared" si="75"/>
        <v>#N/A</v>
      </c>
      <c r="N337" s="23" t="e">
        <f t="shared" si="76"/>
        <v>#N/A</v>
      </c>
      <c r="O337" s="23" t="e">
        <f t="shared" si="77"/>
        <v>#N/A</v>
      </c>
    </row>
    <row r="338" spans="1:15" ht="12.75">
      <c r="A338" s="38">
        <v>337</v>
      </c>
      <c r="B338" s="23">
        <v>337</v>
      </c>
      <c r="C338" s="23" t="e">
        <f t="shared" si="65"/>
        <v>#N/A</v>
      </c>
      <c r="D338" s="23" t="e">
        <f t="shared" si="66"/>
        <v>#N/A</v>
      </c>
      <c r="E338" s="53" t="e">
        <f t="shared" si="67"/>
        <v>#N/A</v>
      </c>
      <c r="F338" s="47" t="e">
        <f t="shared" si="68"/>
        <v>#N/A</v>
      </c>
      <c r="G338" s="53" t="e">
        <f t="shared" si="69"/>
        <v>#N/A</v>
      </c>
      <c r="H338" s="23" t="e">
        <f t="shared" si="70"/>
        <v>#N/A</v>
      </c>
      <c r="I338" s="23" t="e">
        <f t="shared" si="71"/>
        <v>#N/A</v>
      </c>
      <c r="J338" s="23" t="e">
        <f t="shared" si="72"/>
        <v>#N/A</v>
      </c>
      <c r="K338" s="50" t="e">
        <f t="shared" si="73"/>
        <v>#N/A</v>
      </c>
      <c r="L338" s="50" t="e">
        <f t="shared" si="74"/>
        <v>#N/A</v>
      </c>
      <c r="M338" s="50" t="e">
        <f t="shared" si="75"/>
        <v>#N/A</v>
      </c>
      <c r="N338" s="23" t="e">
        <f t="shared" si="76"/>
        <v>#N/A</v>
      </c>
      <c r="O338" s="23" t="e">
        <f t="shared" si="77"/>
        <v>#N/A</v>
      </c>
    </row>
    <row r="339" spans="1:15" ht="12.75">
      <c r="A339" s="38">
        <v>338</v>
      </c>
      <c r="B339" s="23">
        <v>338</v>
      </c>
      <c r="C339" s="23" t="e">
        <f t="shared" si="65"/>
        <v>#N/A</v>
      </c>
      <c r="D339" s="23" t="e">
        <f t="shared" si="66"/>
        <v>#N/A</v>
      </c>
      <c r="E339" s="53" t="e">
        <f t="shared" si="67"/>
        <v>#N/A</v>
      </c>
      <c r="F339" s="47" t="e">
        <f t="shared" si="68"/>
        <v>#N/A</v>
      </c>
      <c r="G339" s="53" t="e">
        <f t="shared" si="69"/>
        <v>#N/A</v>
      </c>
      <c r="H339" s="23" t="e">
        <f t="shared" si="70"/>
        <v>#N/A</v>
      </c>
      <c r="I339" s="23" t="e">
        <f t="shared" si="71"/>
        <v>#N/A</v>
      </c>
      <c r="J339" s="23" t="e">
        <f t="shared" si="72"/>
        <v>#N/A</v>
      </c>
      <c r="K339" s="50" t="e">
        <f t="shared" si="73"/>
        <v>#N/A</v>
      </c>
      <c r="L339" s="50" t="e">
        <f t="shared" si="74"/>
        <v>#N/A</v>
      </c>
      <c r="M339" s="50" t="e">
        <f t="shared" si="75"/>
        <v>#N/A</v>
      </c>
      <c r="N339" s="23" t="e">
        <f t="shared" si="76"/>
        <v>#N/A</v>
      </c>
      <c r="O339" s="23" t="e">
        <f t="shared" si="77"/>
        <v>#N/A</v>
      </c>
    </row>
    <row r="340" spans="1:15" ht="12.75">
      <c r="A340" s="38">
        <v>339</v>
      </c>
      <c r="B340" s="23">
        <v>339</v>
      </c>
      <c r="C340" s="23" t="e">
        <f t="shared" si="65"/>
        <v>#N/A</v>
      </c>
      <c r="D340" s="23" t="e">
        <f t="shared" si="66"/>
        <v>#N/A</v>
      </c>
      <c r="E340" s="53" t="e">
        <f t="shared" si="67"/>
        <v>#N/A</v>
      </c>
      <c r="F340" s="47" t="e">
        <f t="shared" si="68"/>
        <v>#N/A</v>
      </c>
      <c r="G340" s="53" t="e">
        <f t="shared" si="69"/>
        <v>#N/A</v>
      </c>
      <c r="H340" s="23" t="e">
        <f t="shared" si="70"/>
        <v>#N/A</v>
      </c>
      <c r="I340" s="23" t="e">
        <f t="shared" si="71"/>
        <v>#N/A</v>
      </c>
      <c r="J340" s="23" t="e">
        <f t="shared" si="72"/>
        <v>#N/A</v>
      </c>
      <c r="K340" s="50" t="e">
        <f t="shared" si="73"/>
        <v>#N/A</v>
      </c>
      <c r="L340" s="50" t="e">
        <f t="shared" si="74"/>
        <v>#N/A</v>
      </c>
      <c r="M340" s="50" t="e">
        <f t="shared" si="75"/>
        <v>#N/A</v>
      </c>
      <c r="N340" s="23" t="e">
        <f t="shared" si="76"/>
        <v>#N/A</v>
      </c>
      <c r="O340" s="23" t="e">
        <f t="shared" si="77"/>
        <v>#N/A</v>
      </c>
    </row>
    <row r="341" spans="1:15" ht="12.75">
      <c r="A341" s="38">
        <v>340</v>
      </c>
      <c r="B341" s="23">
        <v>340</v>
      </c>
      <c r="C341" s="23" t="e">
        <f t="shared" si="65"/>
        <v>#N/A</v>
      </c>
      <c r="D341" s="23" t="e">
        <f t="shared" si="66"/>
        <v>#N/A</v>
      </c>
      <c r="E341" s="53" t="e">
        <f t="shared" si="67"/>
        <v>#N/A</v>
      </c>
      <c r="F341" s="47" t="e">
        <f t="shared" si="68"/>
        <v>#N/A</v>
      </c>
      <c r="G341" s="53" t="e">
        <f t="shared" si="69"/>
        <v>#N/A</v>
      </c>
      <c r="H341" s="23" t="e">
        <f t="shared" si="70"/>
        <v>#N/A</v>
      </c>
      <c r="I341" s="23" t="e">
        <f t="shared" si="71"/>
        <v>#N/A</v>
      </c>
      <c r="J341" s="23" t="e">
        <f t="shared" si="72"/>
        <v>#N/A</v>
      </c>
      <c r="K341" s="50" t="e">
        <f t="shared" si="73"/>
        <v>#N/A</v>
      </c>
      <c r="L341" s="50" t="e">
        <f t="shared" si="74"/>
        <v>#N/A</v>
      </c>
      <c r="M341" s="50" t="e">
        <f t="shared" si="75"/>
        <v>#N/A</v>
      </c>
      <c r="N341" s="23" t="e">
        <f t="shared" si="76"/>
        <v>#N/A</v>
      </c>
      <c r="O341" s="23" t="e">
        <f t="shared" si="77"/>
        <v>#N/A</v>
      </c>
    </row>
    <row r="342" spans="1:15" ht="12.75">
      <c r="A342" s="38">
        <v>341</v>
      </c>
      <c r="B342" s="23">
        <v>341</v>
      </c>
      <c r="C342" s="23" t="e">
        <f t="shared" si="65"/>
        <v>#N/A</v>
      </c>
      <c r="D342" s="23" t="e">
        <f t="shared" si="66"/>
        <v>#N/A</v>
      </c>
      <c r="E342" s="53" t="e">
        <f t="shared" si="67"/>
        <v>#N/A</v>
      </c>
      <c r="F342" s="47" t="e">
        <f t="shared" si="68"/>
        <v>#N/A</v>
      </c>
      <c r="G342" s="53" t="e">
        <f t="shared" si="69"/>
        <v>#N/A</v>
      </c>
      <c r="H342" s="23" t="e">
        <f t="shared" si="70"/>
        <v>#N/A</v>
      </c>
      <c r="I342" s="23" t="e">
        <f t="shared" si="71"/>
        <v>#N/A</v>
      </c>
      <c r="J342" s="23" t="e">
        <f t="shared" si="72"/>
        <v>#N/A</v>
      </c>
      <c r="K342" s="50" t="e">
        <f t="shared" si="73"/>
        <v>#N/A</v>
      </c>
      <c r="L342" s="50" t="e">
        <f t="shared" si="74"/>
        <v>#N/A</v>
      </c>
      <c r="M342" s="50" t="e">
        <f t="shared" si="75"/>
        <v>#N/A</v>
      </c>
      <c r="N342" s="23" t="e">
        <f t="shared" si="76"/>
        <v>#N/A</v>
      </c>
      <c r="O342" s="23" t="e">
        <f t="shared" si="77"/>
        <v>#N/A</v>
      </c>
    </row>
    <row r="343" spans="1:15" ht="12.75">
      <c r="A343" s="38">
        <v>342</v>
      </c>
      <c r="B343" s="23">
        <v>342</v>
      </c>
      <c r="C343" s="23" t="e">
        <f t="shared" si="65"/>
        <v>#N/A</v>
      </c>
      <c r="D343" s="23" t="e">
        <f t="shared" si="66"/>
        <v>#N/A</v>
      </c>
      <c r="E343" s="53" t="e">
        <f t="shared" si="67"/>
        <v>#N/A</v>
      </c>
      <c r="F343" s="47" t="e">
        <f t="shared" si="68"/>
        <v>#N/A</v>
      </c>
      <c r="G343" s="53" t="e">
        <f t="shared" si="69"/>
        <v>#N/A</v>
      </c>
      <c r="H343" s="23" t="e">
        <f t="shared" si="70"/>
        <v>#N/A</v>
      </c>
      <c r="I343" s="23" t="e">
        <f t="shared" si="71"/>
        <v>#N/A</v>
      </c>
      <c r="J343" s="23" t="e">
        <f t="shared" si="72"/>
        <v>#N/A</v>
      </c>
      <c r="K343" s="50" t="e">
        <f t="shared" si="73"/>
        <v>#N/A</v>
      </c>
      <c r="L343" s="50" t="e">
        <f t="shared" si="74"/>
        <v>#N/A</v>
      </c>
      <c r="M343" s="50" t="e">
        <f t="shared" si="75"/>
        <v>#N/A</v>
      </c>
      <c r="N343" s="23" t="e">
        <f t="shared" si="76"/>
        <v>#N/A</v>
      </c>
      <c r="O343" s="23" t="e">
        <f t="shared" si="77"/>
        <v>#N/A</v>
      </c>
    </row>
    <row r="344" spans="1:15" ht="12.75">
      <c r="A344" s="38">
        <v>343</v>
      </c>
      <c r="B344" s="23">
        <v>343</v>
      </c>
      <c r="C344" s="23" t="e">
        <f t="shared" si="65"/>
        <v>#N/A</v>
      </c>
      <c r="D344" s="23" t="e">
        <f t="shared" si="66"/>
        <v>#N/A</v>
      </c>
      <c r="E344" s="53" t="e">
        <f t="shared" si="67"/>
        <v>#N/A</v>
      </c>
      <c r="F344" s="47" t="e">
        <f t="shared" si="68"/>
        <v>#N/A</v>
      </c>
      <c r="G344" s="53" t="e">
        <f t="shared" si="69"/>
        <v>#N/A</v>
      </c>
      <c r="H344" s="23" t="e">
        <f t="shared" si="70"/>
        <v>#N/A</v>
      </c>
      <c r="I344" s="23" t="e">
        <f t="shared" si="71"/>
        <v>#N/A</v>
      </c>
      <c r="J344" s="23" t="e">
        <f t="shared" si="72"/>
        <v>#N/A</v>
      </c>
      <c r="K344" s="50" t="e">
        <f t="shared" si="73"/>
        <v>#N/A</v>
      </c>
      <c r="L344" s="50" t="e">
        <f t="shared" si="74"/>
        <v>#N/A</v>
      </c>
      <c r="M344" s="50" t="e">
        <f t="shared" si="75"/>
        <v>#N/A</v>
      </c>
      <c r="N344" s="23" t="e">
        <f t="shared" si="76"/>
        <v>#N/A</v>
      </c>
      <c r="O344" s="23" t="e">
        <f t="shared" si="77"/>
        <v>#N/A</v>
      </c>
    </row>
    <row r="345" spans="1:15" ht="12.75">
      <c r="A345" s="38">
        <v>344</v>
      </c>
      <c r="B345" s="23">
        <v>344</v>
      </c>
      <c r="C345" s="23" t="e">
        <f t="shared" si="65"/>
        <v>#N/A</v>
      </c>
      <c r="D345" s="23" t="e">
        <f t="shared" si="66"/>
        <v>#N/A</v>
      </c>
      <c r="E345" s="53" t="e">
        <f t="shared" si="67"/>
        <v>#N/A</v>
      </c>
      <c r="F345" s="47" t="e">
        <f t="shared" si="68"/>
        <v>#N/A</v>
      </c>
      <c r="G345" s="53" t="e">
        <f t="shared" si="69"/>
        <v>#N/A</v>
      </c>
      <c r="H345" s="23" t="e">
        <f t="shared" si="70"/>
        <v>#N/A</v>
      </c>
      <c r="I345" s="23" t="e">
        <f t="shared" si="71"/>
        <v>#N/A</v>
      </c>
      <c r="J345" s="23" t="e">
        <f t="shared" si="72"/>
        <v>#N/A</v>
      </c>
      <c r="K345" s="50" t="e">
        <f t="shared" si="73"/>
        <v>#N/A</v>
      </c>
      <c r="L345" s="50" t="e">
        <f t="shared" si="74"/>
        <v>#N/A</v>
      </c>
      <c r="M345" s="50" t="e">
        <f t="shared" si="75"/>
        <v>#N/A</v>
      </c>
      <c r="N345" s="23" t="e">
        <f t="shared" si="76"/>
        <v>#N/A</v>
      </c>
      <c r="O345" s="23" t="e">
        <f t="shared" si="77"/>
        <v>#N/A</v>
      </c>
    </row>
    <row r="346" spans="1:15" ht="12.75">
      <c r="A346" s="38">
        <v>345</v>
      </c>
      <c r="B346" s="23">
        <v>345</v>
      </c>
      <c r="C346" s="23" t="e">
        <f t="shared" si="65"/>
        <v>#N/A</v>
      </c>
      <c r="D346" s="23" t="e">
        <f t="shared" si="66"/>
        <v>#N/A</v>
      </c>
      <c r="E346" s="53" t="e">
        <f t="shared" si="67"/>
        <v>#N/A</v>
      </c>
      <c r="F346" s="47" t="e">
        <f t="shared" si="68"/>
        <v>#N/A</v>
      </c>
      <c r="G346" s="53" t="e">
        <f t="shared" si="69"/>
        <v>#N/A</v>
      </c>
      <c r="H346" s="23" t="e">
        <f t="shared" si="70"/>
        <v>#N/A</v>
      </c>
      <c r="I346" s="23" t="e">
        <f t="shared" si="71"/>
        <v>#N/A</v>
      </c>
      <c r="J346" s="23" t="e">
        <f t="shared" si="72"/>
        <v>#N/A</v>
      </c>
      <c r="K346" s="50" t="e">
        <f t="shared" si="73"/>
        <v>#N/A</v>
      </c>
      <c r="L346" s="50" t="e">
        <f t="shared" si="74"/>
        <v>#N/A</v>
      </c>
      <c r="M346" s="50" t="e">
        <f t="shared" si="75"/>
        <v>#N/A</v>
      </c>
      <c r="N346" s="23" t="e">
        <f t="shared" si="76"/>
        <v>#N/A</v>
      </c>
      <c r="O346" s="23" t="e">
        <f t="shared" si="77"/>
        <v>#N/A</v>
      </c>
    </row>
    <row r="347" spans="1:15" ht="12.75">
      <c r="A347" s="38">
        <v>346</v>
      </c>
      <c r="B347" s="23">
        <v>346</v>
      </c>
      <c r="C347" s="23" t="e">
        <f t="shared" si="65"/>
        <v>#N/A</v>
      </c>
      <c r="D347" s="23" t="e">
        <f t="shared" si="66"/>
        <v>#N/A</v>
      </c>
      <c r="E347" s="53" t="e">
        <f t="shared" si="67"/>
        <v>#N/A</v>
      </c>
      <c r="F347" s="47" t="e">
        <f t="shared" si="68"/>
        <v>#N/A</v>
      </c>
      <c r="G347" s="53" t="e">
        <f t="shared" si="69"/>
        <v>#N/A</v>
      </c>
      <c r="H347" s="23" t="e">
        <f t="shared" si="70"/>
        <v>#N/A</v>
      </c>
      <c r="I347" s="23" t="e">
        <f t="shared" si="71"/>
        <v>#N/A</v>
      </c>
      <c r="J347" s="23" t="e">
        <f t="shared" si="72"/>
        <v>#N/A</v>
      </c>
      <c r="K347" s="50" t="e">
        <f t="shared" si="73"/>
        <v>#N/A</v>
      </c>
      <c r="L347" s="50" t="e">
        <f t="shared" si="74"/>
        <v>#N/A</v>
      </c>
      <c r="M347" s="50" t="e">
        <f t="shared" si="75"/>
        <v>#N/A</v>
      </c>
      <c r="N347" s="23" t="e">
        <f t="shared" si="76"/>
        <v>#N/A</v>
      </c>
      <c r="O347" s="23" t="e">
        <f t="shared" si="77"/>
        <v>#N/A</v>
      </c>
    </row>
    <row r="348" spans="1:15" ht="12.75">
      <c r="A348" s="38">
        <v>347</v>
      </c>
      <c r="B348" s="23">
        <v>347</v>
      </c>
      <c r="C348" s="23" t="e">
        <f t="shared" si="65"/>
        <v>#N/A</v>
      </c>
      <c r="D348" s="23" t="e">
        <f t="shared" si="66"/>
        <v>#N/A</v>
      </c>
      <c r="E348" s="53" t="e">
        <f t="shared" si="67"/>
        <v>#N/A</v>
      </c>
      <c r="F348" s="47" t="e">
        <f t="shared" si="68"/>
        <v>#N/A</v>
      </c>
      <c r="G348" s="53" t="e">
        <f t="shared" si="69"/>
        <v>#N/A</v>
      </c>
      <c r="H348" s="23" t="e">
        <f t="shared" si="70"/>
        <v>#N/A</v>
      </c>
      <c r="I348" s="23" t="e">
        <f t="shared" si="71"/>
        <v>#N/A</v>
      </c>
      <c r="J348" s="23" t="e">
        <f t="shared" si="72"/>
        <v>#N/A</v>
      </c>
      <c r="K348" s="50" t="e">
        <f t="shared" si="73"/>
        <v>#N/A</v>
      </c>
      <c r="L348" s="50" t="e">
        <f t="shared" si="74"/>
        <v>#N/A</v>
      </c>
      <c r="M348" s="50" t="e">
        <f t="shared" si="75"/>
        <v>#N/A</v>
      </c>
      <c r="N348" s="23" t="e">
        <f t="shared" si="76"/>
        <v>#N/A</v>
      </c>
      <c r="O348" s="23" t="e">
        <f t="shared" si="77"/>
        <v>#N/A</v>
      </c>
    </row>
    <row r="349" spans="1:15" ht="12.75">
      <c r="A349" s="38">
        <v>348</v>
      </c>
      <c r="B349" s="23">
        <v>348</v>
      </c>
      <c r="C349" s="23" t="e">
        <f t="shared" si="65"/>
        <v>#N/A</v>
      </c>
      <c r="D349" s="23" t="e">
        <f t="shared" si="66"/>
        <v>#N/A</v>
      </c>
      <c r="E349" s="53" t="e">
        <f t="shared" si="67"/>
        <v>#N/A</v>
      </c>
      <c r="F349" s="47" t="e">
        <f t="shared" si="68"/>
        <v>#N/A</v>
      </c>
      <c r="G349" s="53" t="e">
        <f t="shared" si="69"/>
        <v>#N/A</v>
      </c>
      <c r="H349" s="23" t="e">
        <f t="shared" si="70"/>
        <v>#N/A</v>
      </c>
      <c r="I349" s="23" t="e">
        <f t="shared" si="71"/>
        <v>#N/A</v>
      </c>
      <c r="J349" s="23" t="e">
        <f t="shared" si="72"/>
        <v>#N/A</v>
      </c>
      <c r="K349" s="50" t="e">
        <f t="shared" si="73"/>
        <v>#N/A</v>
      </c>
      <c r="L349" s="50" t="e">
        <f t="shared" si="74"/>
        <v>#N/A</v>
      </c>
      <c r="M349" s="50" t="e">
        <f t="shared" si="75"/>
        <v>#N/A</v>
      </c>
      <c r="N349" s="23" t="e">
        <f t="shared" si="76"/>
        <v>#N/A</v>
      </c>
      <c r="O349" s="23" t="e">
        <f t="shared" si="77"/>
        <v>#N/A</v>
      </c>
    </row>
    <row r="350" spans="1:15" ht="12.75">
      <c r="A350" s="38">
        <v>349</v>
      </c>
      <c r="B350" s="23">
        <v>349</v>
      </c>
      <c r="C350" s="23" t="e">
        <f t="shared" si="65"/>
        <v>#N/A</v>
      </c>
      <c r="D350" s="23" t="e">
        <f t="shared" si="66"/>
        <v>#N/A</v>
      </c>
      <c r="E350" s="53" t="e">
        <f t="shared" si="67"/>
        <v>#N/A</v>
      </c>
      <c r="F350" s="47" t="e">
        <f t="shared" si="68"/>
        <v>#N/A</v>
      </c>
      <c r="G350" s="53" t="e">
        <f t="shared" si="69"/>
        <v>#N/A</v>
      </c>
      <c r="H350" s="23" t="e">
        <f t="shared" si="70"/>
        <v>#N/A</v>
      </c>
      <c r="I350" s="23" t="e">
        <f t="shared" si="71"/>
        <v>#N/A</v>
      </c>
      <c r="J350" s="23" t="e">
        <f t="shared" si="72"/>
        <v>#N/A</v>
      </c>
      <c r="K350" s="50" t="e">
        <f t="shared" si="73"/>
        <v>#N/A</v>
      </c>
      <c r="L350" s="50" t="e">
        <f t="shared" si="74"/>
        <v>#N/A</v>
      </c>
      <c r="M350" s="50" t="e">
        <f t="shared" si="75"/>
        <v>#N/A</v>
      </c>
      <c r="N350" s="23" t="e">
        <f t="shared" si="76"/>
        <v>#N/A</v>
      </c>
      <c r="O350" s="23" t="e">
        <f t="shared" si="77"/>
        <v>#N/A</v>
      </c>
    </row>
    <row r="351" spans="1:15" ht="12.75">
      <c r="A351" s="38">
        <v>350</v>
      </c>
      <c r="B351" s="23">
        <v>350</v>
      </c>
      <c r="C351" s="23" t="e">
        <f t="shared" si="65"/>
        <v>#N/A</v>
      </c>
      <c r="D351" s="23" t="e">
        <f t="shared" si="66"/>
        <v>#N/A</v>
      </c>
      <c r="E351" s="53" t="e">
        <f t="shared" si="67"/>
        <v>#N/A</v>
      </c>
      <c r="F351" s="47" t="e">
        <f t="shared" si="68"/>
        <v>#N/A</v>
      </c>
      <c r="G351" s="53" t="e">
        <f t="shared" si="69"/>
        <v>#N/A</v>
      </c>
      <c r="H351" s="23" t="e">
        <f t="shared" si="70"/>
        <v>#N/A</v>
      </c>
      <c r="I351" s="23" t="e">
        <f t="shared" si="71"/>
        <v>#N/A</v>
      </c>
      <c r="J351" s="23" t="e">
        <f t="shared" si="72"/>
        <v>#N/A</v>
      </c>
      <c r="K351" s="50" t="e">
        <f t="shared" si="73"/>
        <v>#N/A</v>
      </c>
      <c r="L351" s="50" t="e">
        <f t="shared" si="74"/>
        <v>#N/A</v>
      </c>
      <c r="M351" s="50" t="e">
        <f t="shared" si="75"/>
        <v>#N/A</v>
      </c>
      <c r="N351" s="23" t="e">
        <f t="shared" si="76"/>
        <v>#N/A</v>
      </c>
      <c r="O351" s="23" t="e">
        <f t="shared" si="77"/>
        <v>#N/A</v>
      </c>
    </row>
    <row r="352" spans="1:15" ht="12.75">
      <c r="A352" s="38">
        <v>351</v>
      </c>
      <c r="B352" s="23">
        <v>351</v>
      </c>
      <c r="C352" s="23" t="e">
        <f t="shared" si="65"/>
        <v>#N/A</v>
      </c>
      <c r="D352" s="23" t="e">
        <f t="shared" si="66"/>
        <v>#N/A</v>
      </c>
      <c r="E352" s="53" t="e">
        <f t="shared" si="67"/>
        <v>#N/A</v>
      </c>
      <c r="F352" s="47" t="e">
        <f t="shared" si="68"/>
        <v>#N/A</v>
      </c>
      <c r="G352" s="53" t="e">
        <f t="shared" si="69"/>
        <v>#N/A</v>
      </c>
      <c r="H352" s="23" t="e">
        <f t="shared" si="70"/>
        <v>#N/A</v>
      </c>
      <c r="I352" s="23" t="e">
        <f t="shared" si="71"/>
        <v>#N/A</v>
      </c>
      <c r="J352" s="23" t="e">
        <f t="shared" si="72"/>
        <v>#N/A</v>
      </c>
      <c r="K352" s="50" t="e">
        <f t="shared" si="73"/>
        <v>#N/A</v>
      </c>
      <c r="L352" s="50" t="e">
        <f t="shared" si="74"/>
        <v>#N/A</v>
      </c>
      <c r="M352" s="50" t="e">
        <f t="shared" si="75"/>
        <v>#N/A</v>
      </c>
      <c r="N352" s="23" t="e">
        <f t="shared" si="76"/>
        <v>#N/A</v>
      </c>
      <c r="O352" s="23" t="e">
        <f t="shared" si="77"/>
        <v>#N/A</v>
      </c>
    </row>
    <row r="353" spans="1:15" ht="12.75">
      <c r="A353" s="38">
        <v>352</v>
      </c>
      <c r="B353" s="23">
        <v>352</v>
      </c>
      <c r="C353" s="23" t="e">
        <f t="shared" si="65"/>
        <v>#N/A</v>
      </c>
      <c r="D353" s="23" t="e">
        <f t="shared" si="66"/>
        <v>#N/A</v>
      </c>
      <c r="E353" s="53" t="e">
        <f t="shared" si="67"/>
        <v>#N/A</v>
      </c>
      <c r="F353" s="47" t="e">
        <f t="shared" si="68"/>
        <v>#N/A</v>
      </c>
      <c r="G353" s="53" t="e">
        <f t="shared" si="69"/>
        <v>#N/A</v>
      </c>
      <c r="H353" s="23" t="e">
        <f t="shared" si="70"/>
        <v>#N/A</v>
      </c>
      <c r="I353" s="23" t="e">
        <f t="shared" si="71"/>
        <v>#N/A</v>
      </c>
      <c r="J353" s="23" t="e">
        <f t="shared" si="72"/>
        <v>#N/A</v>
      </c>
      <c r="K353" s="50" t="e">
        <f t="shared" si="73"/>
        <v>#N/A</v>
      </c>
      <c r="L353" s="50" t="e">
        <f t="shared" si="74"/>
        <v>#N/A</v>
      </c>
      <c r="M353" s="50" t="e">
        <f t="shared" si="75"/>
        <v>#N/A</v>
      </c>
      <c r="N353" s="23" t="e">
        <f t="shared" si="76"/>
        <v>#N/A</v>
      </c>
      <c r="O353" s="23" t="e">
        <f t="shared" si="77"/>
        <v>#N/A</v>
      </c>
    </row>
    <row r="354" spans="1:15" ht="12.75">
      <c r="A354" s="38">
        <v>353</v>
      </c>
      <c r="B354" s="23">
        <v>353</v>
      </c>
      <c r="C354" s="23" t="e">
        <f t="shared" si="65"/>
        <v>#N/A</v>
      </c>
      <c r="D354" s="23" t="e">
        <f t="shared" si="66"/>
        <v>#N/A</v>
      </c>
      <c r="E354" s="53" t="e">
        <f t="shared" si="67"/>
        <v>#N/A</v>
      </c>
      <c r="F354" s="47" t="e">
        <f t="shared" si="68"/>
        <v>#N/A</v>
      </c>
      <c r="G354" s="53" t="e">
        <f t="shared" si="69"/>
        <v>#N/A</v>
      </c>
      <c r="H354" s="23" t="e">
        <f t="shared" si="70"/>
        <v>#N/A</v>
      </c>
      <c r="I354" s="23" t="e">
        <f t="shared" si="71"/>
        <v>#N/A</v>
      </c>
      <c r="J354" s="23" t="e">
        <f t="shared" si="72"/>
        <v>#N/A</v>
      </c>
      <c r="K354" s="50" t="e">
        <f t="shared" si="73"/>
        <v>#N/A</v>
      </c>
      <c r="L354" s="50" t="e">
        <f t="shared" si="74"/>
        <v>#N/A</v>
      </c>
      <c r="M354" s="50" t="e">
        <f t="shared" si="75"/>
        <v>#N/A</v>
      </c>
      <c r="N354" s="23" t="e">
        <f t="shared" si="76"/>
        <v>#N/A</v>
      </c>
      <c r="O354" s="23" t="e">
        <f t="shared" si="77"/>
        <v>#N/A</v>
      </c>
    </row>
    <row r="355" spans="1:15" ht="12.75">
      <c r="A355" s="38">
        <v>354</v>
      </c>
      <c r="B355" s="23">
        <v>354</v>
      </c>
      <c r="C355" s="23" t="e">
        <f t="shared" si="65"/>
        <v>#N/A</v>
      </c>
      <c r="D355" s="23" t="e">
        <f t="shared" si="66"/>
        <v>#N/A</v>
      </c>
      <c r="E355" s="53" t="e">
        <f t="shared" si="67"/>
        <v>#N/A</v>
      </c>
      <c r="F355" s="47" t="e">
        <f t="shared" si="68"/>
        <v>#N/A</v>
      </c>
      <c r="G355" s="53" t="e">
        <f t="shared" si="69"/>
        <v>#N/A</v>
      </c>
      <c r="H355" s="23" t="e">
        <f t="shared" si="70"/>
        <v>#N/A</v>
      </c>
      <c r="I355" s="23" t="e">
        <f t="shared" si="71"/>
        <v>#N/A</v>
      </c>
      <c r="J355" s="23" t="e">
        <f t="shared" si="72"/>
        <v>#N/A</v>
      </c>
      <c r="K355" s="50" t="e">
        <f t="shared" si="73"/>
        <v>#N/A</v>
      </c>
      <c r="L355" s="50" t="e">
        <f t="shared" si="74"/>
        <v>#N/A</v>
      </c>
      <c r="M355" s="50" t="e">
        <f t="shared" si="75"/>
        <v>#N/A</v>
      </c>
      <c r="N355" s="23" t="e">
        <f t="shared" si="76"/>
        <v>#N/A</v>
      </c>
      <c r="O355" s="23" t="e">
        <f t="shared" si="77"/>
        <v>#N/A</v>
      </c>
    </row>
    <row r="356" spans="1:15" ht="12.75">
      <c r="A356" s="38">
        <v>355</v>
      </c>
      <c r="B356" s="23">
        <v>355</v>
      </c>
      <c r="C356" s="23" t="e">
        <f t="shared" si="65"/>
        <v>#N/A</v>
      </c>
      <c r="D356" s="23" t="e">
        <f t="shared" si="66"/>
        <v>#N/A</v>
      </c>
      <c r="E356" s="53" t="e">
        <f t="shared" si="67"/>
        <v>#N/A</v>
      </c>
      <c r="F356" s="47" t="e">
        <f t="shared" si="68"/>
        <v>#N/A</v>
      </c>
      <c r="G356" s="53" t="e">
        <f t="shared" si="69"/>
        <v>#N/A</v>
      </c>
      <c r="H356" s="23" t="e">
        <f t="shared" si="70"/>
        <v>#N/A</v>
      </c>
      <c r="I356" s="23" t="e">
        <f t="shared" si="71"/>
        <v>#N/A</v>
      </c>
      <c r="J356" s="23" t="e">
        <f t="shared" si="72"/>
        <v>#N/A</v>
      </c>
      <c r="K356" s="50" t="e">
        <f t="shared" si="73"/>
        <v>#N/A</v>
      </c>
      <c r="L356" s="50" t="e">
        <f t="shared" si="74"/>
        <v>#N/A</v>
      </c>
      <c r="M356" s="50" t="e">
        <f t="shared" si="75"/>
        <v>#N/A</v>
      </c>
      <c r="N356" s="23" t="e">
        <f t="shared" si="76"/>
        <v>#N/A</v>
      </c>
      <c r="O356" s="23" t="e">
        <f t="shared" si="77"/>
        <v>#N/A</v>
      </c>
    </row>
    <row r="357" spans="1:15" ht="12.75">
      <c r="A357" s="38">
        <v>356</v>
      </c>
      <c r="B357" s="23">
        <v>356</v>
      </c>
      <c r="C357" s="23" t="e">
        <f t="shared" si="65"/>
        <v>#N/A</v>
      </c>
      <c r="D357" s="23" t="e">
        <f t="shared" si="66"/>
        <v>#N/A</v>
      </c>
      <c r="E357" s="53" t="e">
        <f t="shared" si="67"/>
        <v>#N/A</v>
      </c>
      <c r="F357" s="47" t="e">
        <f t="shared" si="68"/>
        <v>#N/A</v>
      </c>
      <c r="G357" s="53" t="e">
        <f t="shared" si="69"/>
        <v>#N/A</v>
      </c>
      <c r="H357" s="23" t="e">
        <f t="shared" si="70"/>
        <v>#N/A</v>
      </c>
      <c r="I357" s="23" t="e">
        <f t="shared" si="71"/>
        <v>#N/A</v>
      </c>
      <c r="J357" s="23" t="e">
        <f t="shared" si="72"/>
        <v>#N/A</v>
      </c>
      <c r="K357" s="50" t="e">
        <f t="shared" si="73"/>
        <v>#N/A</v>
      </c>
      <c r="L357" s="50" t="e">
        <f t="shared" si="74"/>
        <v>#N/A</v>
      </c>
      <c r="M357" s="50" t="e">
        <f t="shared" si="75"/>
        <v>#N/A</v>
      </c>
      <c r="N357" s="23" t="e">
        <f t="shared" si="76"/>
        <v>#N/A</v>
      </c>
      <c r="O357" s="23" t="e">
        <f t="shared" si="77"/>
        <v>#N/A</v>
      </c>
    </row>
    <row r="358" spans="1:15" ht="12.75">
      <c r="A358" s="38">
        <v>357</v>
      </c>
      <c r="B358" s="23">
        <v>357</v>
      </c>
      <c r="C358" s="23" t="e">
        <f t="shared" si="65"/>
        <v>#N/A</v>
      </c>
      <c r="D358" s="23" t="e">
        <f t="shared" si="66"/>
        <v>#N/A</v>
      </c>
      <c r="E358" s="53" t="e">
        <f t="shared" si="67"/>
        <v>#N/A</v>
      </c>
      <c r="F358" s="47" t="e">
        <f t="shared" si="68"/>
        <v>#N/A</v>
      </c>
      <c r="G358" s="53" t="e">
        <f t="shared" si="69"/>
        <v>#N/A</v>
      </c>
      <c r="H358" s="23" t="e">
        <f t="shared" si="70"/>
        <v>#N/A</v>
      </c>
      <c r="I358" s="23" t="e">
        <f t="shared" si="71"/>
        <v>#N/A</v>
      </c>
      <c r="J358" s="23" t="e">
        <f t="shared" si="72"/>
        <v>#N/A</v>
      </c>
      <c r="K358" s="50" t="e">
        <f t="shared" si="73"/>
        <v>#N/A</v>
      </c>
      <c r="L358" s="50" t="e">
        <f t="shared" si="74"/>
        <v>#N/A</v>
      </c>
      <c r="M358" s="50" t="e">
        <f t="shared" si="75"/>
        <v>#N/A</v>
      </c>
      <c r="N358" s="23" t="e">
        <f t="shared" si="76"/>
        <v>#N/A</v>
      </c>
      <c r="O358" s="23" t="e">
        <f t="shared" si="77"/>
        <v>#N/A</v>
      </c>
    </row>
    <row r="359" spans="1:15" ht="15" customHeight="1">
      <c r="A359" s="38">
        <v>358</v>
      </c>
      <c r="B359" s="23">
        <v>358</v>
      </c>
      <c r="C359" s="23" t="e">
        <f t="shared" si="65"/>
        <v>#N/A</v>
      </c>
      <c r="D359" s="23" t="e">
        <f t="shared" si="66"/>
        <v>#N/A</v>
      </c>
      <c r="E359" s="53" t="e">
        <f t="shared" si="67"/>
        <v>#N/A</v>
      </c>
      <c r="F359" s="47" t="e">
        <f t="shared" si="68"/>
        <v>#N/A</v>
      </c>
      <c r="G359" s="53" t="e">
        <f t="shared" si="69"/>
        <v>#N/A</v>
      </c>
      <c r="H359" s="23" t="e">
        <f t="shared" si="70"/>
        <v>#N/A</v>
      </c>
      <c r="I359" s="23" t="e">
        <f t="shared" si="71"/>
        <v>#N/A</v>
      </c>
      <c r="J359" s="23" t="e">
        <f t="shared" si="72"/>
        <v>#N/A</v>
      </c>
      <c r="K359" s="50" t="e">
        <f t="shared" si="73"/>
        <v>#N/A</v>
      </c>
      <c r="L359" s="50" t="e">
        <f t="shared" si="74"/>
        <v>#N/A</v>
      </c>
      <c r="M359" s="50" t="e">
        <f t="shared" si="75"/>
        <v>#N/A</v>
      </c>
      <c r="N359" s="23" t="e">
        <f t="shared" si="76"/>
        <v>#N/A</v>
      </c>
      <c r="O359" s="23" t="e">
        <f t="shared" si="77"/>
        <v>#N/A</v>
      </c>
    </row>
    <row r="360" spans="1:15" ht="12.75">
      <c r="A360" s="38">
        <v>359</v>
      </c>
      <c r="B360" s="23">
        <v>359</v>
      </c>
      <c r="C360" s="23" t="e">
        <f t="shared" si="65"/>
        <v>#N/A</v>
      </c>
      <c r="D360" s="23" t="e">
        <f t="shared" si="66"/>
        <v>#N/A</v>
      </c>
      <c r="E360" s="53" t="e">
        <f t="shared" si="67"/>
        <v>#N/A</v>
      </c>
      <c r="F360" s="47" t="e">
        <f t="shared" si="68"/>
        <v>#N/A</v>
      </c>
      <c r="G360" s="53" t="e">
        <f t="shared" si="69"/>
        <v>#N/A</v>
      </c>
      <c r="H360" s="23" t="e">
        <f t="shared" si="70"/>
        <v>#N/A</v>
      </c>
      <c r="I360" s="23" t="e">
        <f t="shared" si="71"/>
        <v>#N/A</v>
      </c>
      <c r="J360" s="23" t="e">
        <f t="shared" si="72"/>
        <v>#N/A</v>
      </c>
      <c r="K360" s="50" t="e">
        <f t="shared" si="73"/>
        <v>#N/A</v>
      </c>
      <c r="L360" s="50" t="e">
        <f t="shared" si="74"/>
        <v>#N/A</v>
      </c>
      <c r="M360" s="50" t="e">
        <f t="shared" si="75"/>
        <v>#N/A</v>
      </c>
      <c r="N360" s="23" t="e">
        <f t="shared" si="76"/>
        <v>#N/A</v>
      </c>
      <c r="O360" s="23" t="e">
        <f t="shared" si="77"/>
        <v>#N/A</v>
      </c>
    </row>
    <row r="361" spans="1:15" ht="12.75">
      <c r="A361" s="38">
        <v>360</v>
      </c>
      <c r="B361" s="23">
        <v>360</v>
      </c>
      <c r="C361" s="23" t="e">
        <f t="shared" si="65"/>
        <v>#N/A</v>
      </c>
      <c r="D361" s="23" t="e">
        <f t="shared" si="66"/>
        <v>#N/A</v>
      </c>
      <c r="E361" s="53" t="e">
        <f t="shared" si="67"/>
        <v>#N/A</v>
      </c>
      <c r="F361" s="47" t="e">
        <f t="shared" si="68"/>
        <v>#N/A</v>
      </c>
      <c r="G361" s="53" t="e">
        <f t="shared" si="69"/>
        <v>#N/A</v>
      </c>
      <c r="H361" s="23" t="e">
        <f t="shared" si="70"/>
        <v>#N/A</v>
      </c>
      <c r="I361" s="23" t="e">
        <f t="shared" si="71"/>
        <v>#N/A</v>
      </c>
      <c r="J361" s="23" t="e">
        <f t="shared" si="72"/>
        <v>#N/A</v>
      </c>
      <c r="K361" s="50" t="e">
        <f t="shared" si="73"/>
        <v>#N/A</v>
      </c>
      <c r="L361" s="50" t="e">
        <f t="shared" si="74"/>
        <v>#N/A</v>
      </c>
      <c r="M361" s="50" t="e">
        <f t="shared" si="75"/>
        <v>#N/A</v>
      </c>
      <c r="N361" s="23" t="e">
        <f t="shared" si="76"/>
        <v>#N/A</v>
      </c>
      <c r="O361" s="23" t="e">
        <f t="shared" si="77"/>
        <v>#N/A</v>
      </c>
    </row>
    <row r="362" spans="1:15" ht="12.75">
      <c r="A362" s="38">
        <v>361</v>
      </c>
      <c r="B362" s="23">
        <v>361</v>
      </c>
      <c r="C362" s="23" t="e">
        <f t="shared" si="65"/>
        <v>#N/A</v>
      </c>
      <c r="D362" s="23" t="e">
        <f t="shared" si="66"/>
        <v>#N/A</v>
      </c>
      <c r="E362" s="53" t="e">
        <f t="shared" si="67"/>
        <v>#N/A</v>
      </c>
      <c r="F362" s="47" t="e">
        <f t="shared" si="68"/>
        <v>#N/A</v>
      </c>
      <c r="G362" s="53" t="e">
        <f t="shared" si="69"/>
        <v>#N/A</v>
      </c>
      <c r="H362" s="23" t="e">
        <f t="shared" si="70"/>
        <v>#N/A</v>
      </c>
      <c r="I362" s="23" t="e">
        <f t="shared" si="71"/>
        <v>#N/A</v>
      </c>
      <c r="J362" s="23" t="e">
        <f t="shared" si="72"/>
        <v>#N/A</v>
      </c>
      <c r="K362" s="50" t="e">
        <f t="shared" si="73"/>
        <v>#N/A</v>
      </c>
      <c r="L362" s="50" t="e">
        <f t="shared" si="74"/>
        <v>#N/A</v>
      </c>
      <c r="M362" s="50" t="e">
        <f t="shared" si="75"/>
        <v>#N/A</v>
      </c>
      <c r="N362" s="23" t="e">
        <f t="shared" si="76"/>
        <v>#N/A</v>
      </c>
      <c r="O362" s="23" t="e">
        <f t="shared" si="77"/>
        <v>#N/A</v>
      </c>
    </row>
    <row r="363" spans="1:15" ht="12.75">
      <c r="A363" s="38">
        <v>362</v>
      </c>
      <c r="B363" s="23">
        <v>362</v>
      </c>
      <c r="C363" s="23" t="e">
        <f t="shared" si="65"/>
        <v>#N/A</v>
      </c>
      <c r="D363" s="23" t="e">
        <f t="shared" si="66"/>
        <v>#N/A</v>
      </c>
      <c r="E363" s="53" t="e">
        <f t="shared" si="67"/>
        <v>#N/A</v>
      </c>
      <c r="F363" s="47" t="e">
        <f t="shared" si="68"/>
        <v>#N/A</v>
      </c>
      <c r="G363" s="53" t="e">
        <f t="shared" si="69"/>
        <v>#N/A</v>
      </c>
      <c r="H363" s="23" t="e">
        <f t="shared" si="70"/>
        <v>#N/A</v>
      </c>
      <c r="I363" s="23" t="e">
        <f t="shared" si="71"/>
        <v>#N/A</v>
      </c>
      <c r="J363" s="23" t="e">
        <f t="shared" si="72"/>
        <v>#N/A</v>
      </c>
      <c r="K363" s="50" t="e">
        <f t="shared" si="73"/>
        <v>#N/A</v>
      </c>
      <c r="L363" s="50" t="e">
        <f t="shared" si="74"/>
        <v>#N/A</v>
      </c>
      <c r="M363" s="50" t="e">
        <f t="shared" si="75"/>
        <v>#N/A</v>
      </c>
      <c r="N363" s="23" t="e">
        <f t="shared" si="76"/>
        <v>#N/A</v>
      </c>
      <c r="O363" s="23" t="e">
        <f t="shared" si="77"/>
        <v>#N/A</v>
      </c>
    </row>
    <row r="364" spans="1:15" ht="12.75">
      <c r="A364" s="38">
        <v>363</v>
      </c>
      <c r="B364" s="23">
        <v>363</v>
      </c>
      <c r="C364" s="23" t="e">
        <f t="shared" si="65"/>
        <v>#N/A</v>
      </c>
      <c r="D364" s="23" t="e">
        <f t="shared" si="66"/>
        <v>#N/A</v>
      </c>
      <c r="E364" s="53" t="e">
        <f t="shared" si="67"/>
        <v>#N/A</v>
      </c>
      <c r="F364" s="47" t="e">
        <f t="shared" si="68"/>
        <v>#N/A</v>
      </c>
      <c r="G364" s="53" t="e">
        <f t="shared" si="69"/>
        <v>#N/A</v>
      </c>
      <c r="H364" s="23" t="e">
        <f t="shared" si="70"/>
        <v>#N/A</v>
      </c>
      <c r="I364" s="23" t="e">
        <f t="shared" si="71"/>
        <v>#N/A</v>
      </c>
      <c r="J364" s="23" t="e">
        <f t="shared" si="72"/>
        <v>#N/A</v>
      </c>
      <c r="K364" s="50" t="e">
        <f t="shared" si="73"/>
        <v>#N/A</v>
      </c>
      <c r="L364" s="50" t="e">
        <f t="shared" si="74"/>
        <v>#N/A</v>
      </c>
      <c r="M364" s="50" t="e">
        <f t="shared" si="75"/>
        <v>#N/A</v>
      </c>
      <c r="N364" s="23" t="e">
        <f t="shared" si="76"/>
        <v>#N/A</v>
      </c>
      <c r="O364" s="23" t="e">
        <f t="shared" si="77"/>
        <v>#N/A</v>
      </c>
    </row>
    <row r="365" spans="1:15" ht="12.75">
      <c r="A365" s="38">
        <v>364</v>
      </c>
      <c r="B365" s="23">
        <v>364</v>
      </c>
      <c r="C365" s="23" t="e">
        <f t="shared" si="65"/>
        <v>#N/A</v>
      </c>
      <c r="D365" s="23" t="e">
        <f t="shared" si="66"/>
        <v>#N/A</v>
      </c>
      <c r="E365" s="53" t="e">
        <f t="shared" si="67"/>
        <v>#N/A</v>
      </c>
      <c r="F365" s="47" t="e">
        <f t="shared" si="68"/>
        <v>#N/A</v>
      </c>
      <c r="G365" s="53" t="e">
        <f t="shared" si="69"/>
        <v>#N/A</v>
      </c>
      <c r="H365" s="23" t="e">
        <f t="shared" si="70"/>
        <v>#N/A</v>
      </c>
      <c r="I365" s="23" t="e">
        <f t="shared" si="71"/>
        <v>#N/A</v>
      </c>
      <c r="J365" s="23" t="e">
        <f t="shared" si="72"/>
        <v>#N/A</v>
      </c>
      <c r="K365" s="50" t="e">
        <f t="shared" si="73"/>
        <v>#N/A</v>
      </c>
      <c r="L365" s="50" t="e">
        <f t="shared" si="74"/>
        <v>#N/A</v>
      </c>
      <c r="M365" s="50" t="e">
        <f t="shared" si="75"/>
        <v>#N/A</v>
      </c>
      <c r="N365" s="23" t="e">
        <f t="shared" si="76"/>
        <v>#N/A</v>
      </c>
      <c r="O365" s="23" t="e">
        <f t="shared" si="77"/>
        <v>#N/A</v>
      </c>
    </row>
    <row r="366" spans="1:15" ht="12.75">
      <c r="A366" s="38">
        <v>365</v>
      </c>
      <c r="B366" s="23">
        <v>365</v>
      </c>
      <c r="C366" s="23" t="e">
        <f t="shared" si="65"/>
        <v>#N/A</v>
      </c>
      <c r="D366" s="23" t="e">
        <f t="shared" si="66"/>
        <v>#N/A</v>
      </c>
      <c r="E366" s="53" t="e">
        <f t="shared" si="67"/>
        <v>#N/A</v>
      </c>
      <c r="F366" s="47" t="e">
        <f t="shared" si="68"/>
        <v>#N/A</v>
      </c>
      <c r="G366" s="53" t="e">
        <f t="shared" si="69"/>
        <v>#N/A</v>
      </c>
      <c r="H366" s="23" t="e">
        <f t="shared" si="70"/>
        <v>#N/A</v>
      </c>
      <c r="I366" s="23" t="e">
        <f t="shared" si="71"/>
        <v>#N/A</v>
      </c>
      <c r="J366" s="23" t="e">
        <f t="shared" si="72"/>
        <v>#N/A</v>
      </c>
      <c r="K366" s="50" t="e">
        <f t="shared" si="73"/>
        <v>#N/A</v>
      </c>
      <c r="L366" s="50" t="e">
        <f t="shared" si="74"/>
        <v>#N/A</v>
      </c>
      <c r="M366" s="50" t="e">
        <f t="shared" si="75"/>
        <v>#N/A</v>
      </c>
      <c r="N366" s="23" t="e">
        <f t="shared" si="76"/>
        <v>#N/A</v>
      </c>
      <c r="O366" s="23" t="e">
        <f t="shared" si="77"/>
        <v>#N/A</v>
      </c>
    </row>
    <row r="367" spans="1:15" ht="12.75">
      <c r="A367" s="38">
        <v>366</v>
      </c>
      <c r="B367" s="23">
        <v>366</v>
      </c>
      <c r="C367" s="23" t="e">
        <f t="shared" si="65"/>
        <v>#N/A</v>
      </c>
      <c r="D367" s="23" t="e">
        <f t="shared" si="66"/>
        <v>#N/A</v>
      </c>
      <c r="E367" s="53" t="e">
        <f t="shared" si="67"/>
        <v>#N/A</v>
      </c>
      <c r="F367" s="47" t="e">
        <f t="shared" si="68"/>
        <v>#N/A</v>
      </c>
      <c r="G367" s="53" t="e">
        <f t="shared" si="69"/>
        <v>#N/A</v>
      </c>
      <c r="H367" s="23" t="e">
        <f t="shared" si="70"/>
        <v>#N/A</v>
      </c>
      <c r="I367" s="23" t="e">
        <f t="shared" si="71"/>
        <v>#N/A</v>
      </c>
      <c r="J367" s="23" t="e">
        <f t="shared" si="72"/>
        <v>#N/A</v>
      </c>
      <c r="K367" s="50" t="e">
        <f t="shared" si="73"/>
        <v>#N/A</v>
      </c>
      <c r="L367" s="50" t="e">
        <f t="shared" si="74"/>
        <v>#N/A</v>
      </c>
      <c r="M367" s="50" t="e">
        <f t="shared" si="75"/>
        <v>#N/A</v>
      </c>
      <c r="N367" s="23" t="e">
        <f t="shared" si="76"/>
        <v>#N/A</v>
      </c>
      <c r="O367" s="23" t="e">
        <f t="shared" si="77"/>
        <v>#N/A</v>
      </c>
    </row>
    <row r="368" spans="1:15" ht="12.75">
      <c r="A368" s="38">
        <v>367</v>
      </c>
      <c r="B368" s="23">
        <v>367</v>
      </c>
      <c r="C368" s="23" t="e">
        <f t="shared" si="65"/>
        <v>#N/A</v>
      </c>
      <c r="D368" s="23" t="e">
        <f t="shared" si="66"/>
        <v>#N/A</v>
      </c>
      <c r="E368" s="53" t="e">
        <f t="shared" si="67"/>
        <v>#N/A</v>
      </c>
      <c r="F368" s="47" t="e">
        <f t="shared" si="68"/>
        <v>#N/A</v>
      </c>
      <c r="G368" s="53" t="e">
        <f t="shared" si="69"/>
        <v>#N/A</v>
      </c>
      <c r="H368" s="23" t="e">
        <f t="shared" si="70"/>
        <v>#N/A</v>
      </c>
      <c r="I368" s="23" t="e">
        <f t="shared" si="71"/>
        <v>#N/A</v>
      </c>
      <c r="J368" s="23" t="e">
        <f t="shared" si="72"/>
        <v>#N/A</v>
      </c>
      <c r="K368" s="50" t="e">
        <f t="shared" si="73"/>
        <v>#N/A</v>
      </c>
      <c r="L368" s="50" t="e">
        <f t="shared" si="74"/>
        <v>#N/A</v>
      </c>
      <c r="M368" s="50" t="e">
        <f t="shared" si="75"/>
        <v>#N/A</v>
      </c>
      <c r="N368" s="23" t="e">
        <f t="shared" si="76"/>
        <v>#N/A</v>
      </c>
      <c r="O368" s="23" t="e">
        <f t="shared" si="77"/>
        <v>#N/A</v>
      </c>
    </row>
    <row r="369" spans="1:15" ht="12.75">
      <c r="A369" s="38">
        <v>368</v>
      </c>
      <c r="B369" s="23">
        <v>368</v>
      </c>
      <c r="C369" s="23" t="e">
        <f t="shared" si="65"/>
        <v>#N/A</v>
      </c>
      <c r="D369" s="23" t="e">
        <f t="shared" si="66"/>
        <v>#N/A</v>
      </c>
      <c r="E369" s="53" t="e">
        <f t="shared" si="67"/>
        <v>#N/A</v>
      </c>
      <c r="F369" s="47" t="e">
        <f t="shared" si="68"/>
        <v>#N/A</v>
      </c>
      <c r="G369" s="53" t="e">
        <f t="shared" si="69"/>
        <v>#N/A</v>
      </c>
      <c r="H369" s="23" t="e">
        <f t="shared" si="70"/>
        <v>#N/A</v>
      </c>
      <c r="I369" s="23" t="e">
        <f t="shared" si="71"/>
        <v>#N/A</v>
      </c>
      <c r="J369" s="23" t="e">
        <f t="shared" si="72"/>
        <v>#N/A</v>
      </c>
      <c r="K369" s="50" t="e">
        <f t="shared" si="73"/>
        <v>#N/A</v>
      </c>
      <c r="L369" s="50" t="e">
        <f t="shared" si="74"/>
        <v>#N/A</v>
      </c>
      <c r="M369" s="50" t="e">
        <f t="shared" si="75"/>
        <v>#N/A</v>
      </c>
      <c r="N369" s="23" t="e">
        <f t="shared" si="76"/>
        <v>#N/A</v>
      </c>
      <c r="O369" s="23" t="e">
        <f t="shared" si="77"/>
        <v>#N/A</v>
      </c>
    </row>
    <row r="370" spans="1:15" ht="12.75">
      <c r="A370" s="38">
        <v>369</v>
      </c>
      <c r="B370" s="23">
        <v>369</v>
      </c>
      <c r="C370" s="23" t="e">
        <f t="shared" si="65"/>
        <v>#N/A</v>
      </c>
      <c r="D370" s="23" t="e">
        <f t="shared" si="66"/>
        <v>#N/A</v>
      </c>
      <c r="E370" s="53" t="e">
        <f t="shared" si="67"/>
        <v>#N/A</v>
      </c>
      <c r="F370" s="47" t="e">
        <f t="shared" si="68"/>
        <v>#N/A</v>
      </c>
      <c r="G370" s="53" t="e">
        <f t="shared" si="69"/>
        <v>#N/A</v>
      </c>
      <c r="H370" s="23" t="e">
        <f t="shared" si="70"/>
        <v>#N/A</v>
      </c>
      <c r="I370" s="23" t="e">
        <f t="shared" si="71"/>
        <v>#N/A</v>
      </c>
      <c r="J370" s="23" t="e">
        <f t="shared" si="72"/>
        <v>#N/A</v>
      </c>
      <c r="K370" s="50" t="e">
        <f t="shared" si="73"/>
        <v>#N/A</v>
      </c>
      <c r="L370" s="50" t="e">
        <f t="shared" si="74"/>
        <v>#N/A</v>
      </c>
      <c r="M370" s="50" t="e">
        <f t="shared" si="75"/>
        <v>#N/A</v>
      </c>
      <c r="N370" s="23" t="e">
        <f t="shared" si="76"/>
        <v>#N/A</v>
      </c>
      <c r="O370" s="23" t="e">
        <f t="shared" si="77"/>
        <v>#N/A</v>
      </c>
    </row>
    <row r="371" spans="1:15" ht="12.75">
      <c r="A371" s="38">
        <v>370</v>
      </c>
      <c r="B371" s="23">
        <v>370</v>
      </c>
      <c r="C371" s="23" t="e">
        <f t="shared" si="65"/>
        <v>#N/A</v>
      </c>
      <c r="D371" s="23" t="e">
        <f t="shared" si="66"/>
        <v>#N/A</v>
      </c>
      <c r="E371" s="53" t="e">
        <f t="shared" si="67"/>
        <v>#N/A</v>
      </c>
      <c r="F371" s="47" t="e">
        <f t="shared" si="68"/>
        <v>#N/A</v>
      </c>
      <c r="G371" s="53" t="e">
        <f t="shared" si="69"/>
        <v>#N/A</v>
      </c>
      <c r="H371" s="23" t="e">
        <f t="shared" si="70"/>
        <v>#N/A</v>
      </c>
      <c r="I371" s="23" t="e">
        <f t="shared" si="71"/>
        <v>#N/A</v>
      </c>
      <c r="J371" s="23" t="e">
        <f t="shared" si="72"/>
        <v>#N/A</v>
      </c>
      <c r="K371" s="50" t="e">
        <f t="shared" si="73"/>
        <v>#N/A</v>
      </c>
      <c r="L371" s="50" t="e">
        <f t="shared" si="74"/>
        <v>#N/A</v>
      </c>
      <c r="M371" s="50" t="e">
        <f t="shared" si="75"/>
        <v>#N/A</v>
      </c>
      <c r="N371" s="23" t="e">
        <f t="shared" si="76"/>
        <v>#N/A</v>
      </c>
      <c r="O371" s="23" t="e">
        <f t="shared" si="77"/>
        <v>#N/A</v>
      </c>
    </row>
    <row r="372" spans="1:15" ht="12.75">
      <c r="A372" s="38">
        <v>371</v>
      </c>
      <c r="B372" s="23">
        <v>371</v>
      </c>
      <c r="C372" s="23" t="e">
        <f t="shared" si="65"/>
        <v>#N/A</v>
      </c>
      <c r="D372" s="23" t="e">
        <f t="shared" si="66"/>
        <v>#N/A</v>
      </c>
      <c r="E372" s="53" t="e">
        <f t="shared" si="67"/>
        <v>#N/A</v>
      </c>
      <c r="F372" s="47" t="e">
        <f t="shared" si="68"/>
        <v>#N/A</v>
      </c>
      <c r="G372" s="53" t="e">
        <f t="shared" si="69"/>
        <v>#N/A</v>
      </c>
      <c r="H372" s="23" t="e">
        <f t="shared" si="70"/>
        <v>#N/A</v>
      </c>
      <c r="I372" s="23" t="e">
        <f t="shared" si="71"/>
        <v>#N/A</v>
      </c>
      <c r="J372" s="23" t="e">
        <f t="shared" si="72"/>
        <v>#N/A</v>
      </c>
      <c r="K372" s="50" t="e">
        <f t="shared" si="73"/>
        <v>#N/A</v>
      </c>
      <c r="L372" s="50" t="e">
        <f t="shared" si="74"/>
        <v>#N/A</v>
      </c>
      <c r="M372" s="50" t="e">
        <f t="shared" si="75"/>
        <v>#N/A</v>
      </c>
      <c r="N372" s="23" t="e">
        <f t="shared" si="76"/>
        <v>#N/A</v>
      </c>
      <c r="O372" s="23" t="e">
        <f t="shared" si="77"/>
        <v>#N/A</v>
      </c>
    </row>
    <row r="373" spans="1:15" ht="12.75">
      <c r="A373" s="38">
        <v>372</v>
      </c>
      <c r="B373" s="23">
        <v>372</v>
      </c>
      <c r="C373" s="23" t="e">
        <f t="shared" si="65"/>
        <v>#N/A</v>
      </c>
      <c r="D373" s="23" t="e">
        <f t="shared" si="66"/>
        <v>#N/A</v>
      </c>
      <c r="E373" s="53" t="e">
        <f t="shared" si="67"/>
        <v>#N/A</v>
      </c>
      <c r="F373" s="47" t="e">
        <f t="shared" si="68"/>
        <v>#N/A</v>
      </c>
      <c r="G373" s="53" t="e">
        <f t="shared" si="69"/>
        <v>#N/A</v>
      </c>
      <c r="H373" s="23" t="e">
        <f t="shared" si="70"/>
        <v>#N/A</v>
      </c>
      <c r="I373" s="23" t="e">
        <f t="shared" si="71"/>
        <v>#N/A</v>
      </c>
      <c r="J373" s="23" t="e">
        <f t="shared" si="72"/>
        <v>#N/A</v>
      </c>
      <c r="K373" s="50" t="e">
        <f t="shared" si="73"/>
        <v>#N/A</v>
      </c>
      <c r="L373" s="50" t="e">
        <f t="shared" si="74"/>
        <v>#N/A</v>
      </c>
      <c r="M373" s="50" t="e">
        <f t="shared" si="75"/>
        <v>#N/A</v>
      </c>
      <c r="N373" s="23" t="e">
        <f t="shared" si="76"/>
        <v>#N/A</v>
      </c>
      <c r="O373" s="23" t="e">
        <f t="shared" si="77"/>
        <v>#N/A</v>
      </c>
    </row>
    <row r="374" spans="1:15" ht="12.75">
      <c r="A374" s="38">
        <v>373</v>
      </c>
      <c r="B374" s="23">
        <v>373</v>
      </c>
      <c r="C374" s="23" t="e">
        <f t="shared" si="65"/>
        <v>#N/A</v>
      </c>
      <c r="D374" s="23" t="e">
        <f t="shared" si="66"/>
        <v>#N/A</v>
      </c>
      <c r="E374" s="53" t="e">
        <f t="shared" si="67"/>
        <v>#N/A</v>
      </c>
      <c r="F374" s="47" t="e">
        <f t="shared" si="68"/>
        <v>#N/A</v>
      </c>
      <c r="G374" s="53" t="e">
        <f t="shared" si="69"/>
        <v>#N/A</v>
      </c>
      <c r="H374" s="23" t="e">
        <f t="shared" si="70"/>
        <v>#N/A</v>
      </c>
      <c r="I374" s="23" t="e">
        <f t="shared" si="71"/>
        <v>#N/A</v>
      </c>
      <c r="J374" s="23" t="e">
        <f t="shared" si="72"/>
        <v>#N/A</v>
      </c>
      <c r="K374" s="50" t="e">
        <f t="shared" si="73"/>
        <v>#N/A</v>
      </c>
      <c r="L374" s="50" t="e">
        <f t="shared" si="74"/>
        <v>#N/A</v>
      </c>
      <c r="M374" s="50" t="e">
        <f t="shared" si="75"/>
        <v>#N/A</v>
      </c>
      <c r="N374" s="23" t="e">
        <f t="shared" si="76"/>
        <v>#N/A</v>
      </c>
      <c r="O374" s="23" t="e">
        <f t="shared" si="77"/>
        <v>#N/A</v>
      </c>
    </row>
    <row r="375" spans="1:15" ht="12.75">
      <c r="A375" s="38">
        <v>374</v>
      </c>
      <c r="B375" s="23">
        <v>374</v>
      </c>
      <c r="C375" s="23" t="e">
        <f t="shared" si="65"/>
        <v>#N/A</v>
      </c>
      <c r="D375" s="23" t="e">
        <f t="shared" si="66"/>
        <v>#N/A</v>
      </c>
      <c r="E375" s="53" t="e">
        <f t="shared" si="67"/>
        <v>#N/A</v>
      </c>
      <c r="F375" s="47" t="e">
        <f t="shared" si="68"/>
        <v>#N/A</v>
      </c>
      <c r="G375" s="53" t="e">
        <f t="shared" si="69"/>
        <v>#N/A</v>
      </c>
      <c r="H375" s="23" t="e">
        <f t="shared" si="70"/>
        <v>#N/A</v>
      </c>
      <c r="I375" s="23" t="e">
        <f t="shared" si="71"/>
        <v>#N/A</v>
      </c>
      <c r="J375" s="23" t="e">
        <f t="shared" si="72"/>
        <v>#N/A</v>
      </c>
      <c r="K375" s="50" t="e">
        <f t="shared" si="73"/>
        <v>#N/A</v>
      </c>
      <c r="L375" s="50" t="e">
        <f t="shared" si="74"/>
        <v>#N/A</v>
      </c>
      <c r="M375" s="50" t="e">
        <f t="shared" si="75"/>
        <v>#N/A</v>
      </c>
      <c r="N375" s="23" t="e">
        <f t="shared" si="76"/>
        <v>#N/A</v>
      </c>
      <c r="O375" s="23" t="e">
        <f t="shared" si="77"/>
        <v>#N/A</v>
      </c>
    </row>
    <row r="376" spans="1:15" ht="12.75">
      <c r="A376" s="38">
        <v>375</v>
      </c>
      <c r="B376" s="23">
        <v>375</v>
      </c>
      <c r="C376" s="23" t="e">
        <f t="shared" si="65"/>
        <v>#N/A</v>
      </c>
      <c r="D376" s="23" t="e">
        <f t="shared" si="66"/>
        <v>#N/A</v>
      </c>
      <c r="E376" s="53" t="e">
        <f t="shared" si="67"/>
        <v>#N/A</v>
      </c>
      <c r="F376" s="47" t="e">
        <f t="shared" si="68"/>
        <v>#N/A</v>
      </c>
      <c r="G376" s="53" t="e">
        <f t="shared" si="69"/>
        <v>#N/A</v>
      </c>
      <c r="H376" s="23" t="e">
        <f t="shared" si="70"/>
        <v>#N/A</v>
      </c>
      <c r="I376" s="23" t="e">
        <f t="shared" si="71"/>
        <v>#N/A</v>
      </c>
      <c r="J376" s="23" t="e">
        <f t="shared" si="72"/>
        <v>#N/A</v>
      </c>
      <c r="K376" s="50" t="e">
        <f t="shared" si="73"/>
        <v>#N/A</v>
      </c>
      <c r="L376" s="50" t="e">
        <f t="shared" si="74"/>
        <v>#N/A</v>
      </c>
      <c r="M376" s="50" t="e">
        <f t="shared" si="75"/>
        <v>#N/A</v>
      </c>
      <c r="N376" s="23" t="e">
        <f t="shared" si="76"/>
        <v>#N/A</v>
      </c>
      <c r="O376" s="23" t="e">
        <f t="shared" si="77"/>
        <v>#N/A</v>
      </c>
    </row>
    <row r="377" spans="1:15" ht="12.75">
      <c r="A377" s="38">
        <v>376</v>
      </c>
      <c r="B377" s="23">
        <v>376</v>
      </c>
      <c r="C377" s="23" t="e">
        <f t="shared" si="65"/>
        <v>#N/A</v>
      </c>
      <c r="D377" s="23" t="e">
        <f t="shared" si="66"/>
        <v>#N/A</v>
      </c>
      <c r="E377" s="53" t="e">
        <f t="shared" si="67"/>
        <v>#N/A</v>
      </c>
      <c r="F377" s="47" t="e">
        <f t="shared" si="68"/>
        <v>#N/A</v>
      </c>
      <c r="G377" s="53" t="e">
        <f t="shared" si="69"/>
        <v>#N/A</v>
      </c>
      <c r="H377" s="23" t="e">
        <f t="shared" si="70"/>
        <v>#N/A</v>
      </c>
      <c r="I377" s="23" t="e">
        <f t="shared" si="71"/>
        <v>#N/A</v>
      </c>
      <c r="J377" s="23" t="e">
        <f t="shared" si="72"/>
        <v>#N/A</v>
      </c>
      <c r="K377" s="50" t="e">
        <f t="shared" si="73"/>
        <v>#N/A</v>
      </c>
      <c r="L377" s="50" t="e">
        <f t="shared" si="74"/>
        <v>#N/A</v>
      </c>
      <c r="M377" s="50" t="e">
        <f t="shared" si="75"/>
        <v>#N/A</v>
      </c>
      <c r="N377" s="23" t="e">
        <f t="shared" si="76"/>
        <v>#N/A</v>
      </c>
      <c r="O377" s="23" t="e">
        <f t="shared" si="77"/>
        <v>#N/A</v>
      </c>
    </row>
    <row r="378" spans="1:15" ht="12.75">
      <c r="A378" s="38">
        <v>377</v>
      </c>
      <c r="B378" s="23">
        <v>377</v>
      </c>
      <c r="C378" s="23" t="e">
        <f t="shared" si="65"/>
        <v>#N/A</v>
      </c>
      <c r="D378" s="23" t="e">
        <f t="shared" si="66"/>
        <v>#N/A</v>
      </c>
      <c r="E378" s="53" t="e">
        <f t="shared" si="67"/>
        <v>#N/A</v>
      </c>
      <c r="F378" s="47" t="e">
        <f t="shared" si="68"/>
        <v>#N/A</v>
      </c>
      <c r="G378" s="53" t="e">
        <f t="shared" si="69"/>
        <v>#N/A</v>
      </c>
      <c r="H378" s="23" t="e">
        <f t="shared" si="70"/>
        <v>#N/A</v>
      </c>
      <c r="I378" s="23" t="e">
        <f t="shared" si="71"/>
        <v>#N/A</v>
      </c>
      <c r="J378" s="23" t="e">
        <f t="shared" si="72"/>
        <v>#N/A</v>
      </c>
      <c r="K378" s="50" t="e">
        <f t="shared" si="73"/>
        <v>#N/A</v>
      </c>
      <c r="L378" s="50" t="e">
        <f t="shared" si="74"/>
        <v>#N/A</v>
      </c>
      <c r="M378" s="50" t="e">
        <f t="shared" si="75"/>
        <v>#N/A</v>
      </c>
      <c r="N378" s="23" t="e">
        <f t="shared" si="76"/>
        <v>#N/A</v>
      </c>
      <c r="O378" s="23" t="e">
        <f t="shared" si="77"/>
        <v>#N/A</v>
      </c>
    </row>
    <row r="379" spans="1:15" ht="12.75">
      <c r="A379" s="38">
        <v>378</v>
      </c>
      <c r="B379" s="23">
        <v>378</v>
      </c>
      <c r="C379" s="23" t="e">
        <f t="shared" si="65"/>
        <v>#N/A</v>
      </c>
      <c r="D379" s="23" t="e">
        <f t="shared" si="66"/>
        <v>#N/A</v>
      </c>
      <c r="E379" s="53" t="e">
        <f t="shared" si="67"/>
        <v>#N/A</v>
      </c>
      <c r="F379" s="47" t="e">
        <f t="shared" si="68"/>
        <v>#N/A</v>
      </c>
      <c r="G379" s="53" t="e">
        <f t="shared" si="69"/>
        <v>#N/A</v>
      </c>
      <c r="H379" s="23" t="e">
        <f t="shared" si="70"/>
        <v>#N/A</v>
      </c>
      <c r="I379" s="23" t="e">
        <f t="shared" si="71"/>
        <v>#N/A</v>
      </c>
      <c r="J379" s="23" t="e">
        <f t="shared" si="72"/>
        <v>#N/A</v>
      </c>
      <c r="K379" s="50" t="e">
        <f t="shared" si="73"/>
        <v>#N/A</v>
      </c>
      <c r="L379" s="50" t="e">
        <f t="shared" si="74"/>
        <v>#N/A</v>
      </c>
      <c r="M379" s="50" t="e">
        <f t="shared" si="75"/>
        <v>#N/A</v>
      </c>
      <c r="N379" s="23" t="e">
        <f t="shared" si="76"/>
        <v>#N/A</v>
      </c>
      <c r="O379" s="23" t="e">
        <f t="shared" si="77"/>
        <v>#N/A</v>
      </c>
    </row>
    <row r="380" spans="1:15" ht="12.75">
      <c r="A380" s="38">
        <v>379</v>
      </c>
      <c r="B380" s="23">
        <v>379</v>
      </c>
      <c r="C380" s="23" t="e">
        <f t="shared" si="65"/>
        <v>#N/A</v>
      </c>
      <c r="D380" s="23" t="e">
        <f t="shared" si="66"/>
        <v>#N/A</v>
      </c>
      <c r="E380" s="53" t="e">
        <f t="shared" si="67"/>
        <v>#N/A</v>
      </c>
      <c r="F380" s="47" t="e">
        <f t="shared" si="68"/>
        <v>#N/A</v>
      </c>
      <c r="G380" s="53" t="e">
        <f t="shared" si="69"/>
        <v>#N/A</v>
      </c>
      <c r="H380" s="23" t="e">
        <f t="shared" si="70"/>
        <v>#N/A</v>
      </c>
      <c r="I380" s="23" t="e">
        <f t="shared" si="71"/>
        <v>#N/A</v>
      </c>
      <c r="J380" s="23" t="e">
        <f t="shared" si="72"/>
        <v>#N/A</v>
      </c>
      <c r="K380" s="50" t="e">
        <f t="shared" si="73"/>
        <v>#N/A</v>
      </c>
      <c r="L380" s="50" t="e">
        <f t="shared" si="74"/>
        <v>#N/A</v>
      </c>
      <c r="M380" s="50" t="e">
        <f t="shared" si="75"/>
        <v>#N/A</v>
      </c>
      <c r="N380" s="23" t="e">
        <f t="shared" si="76"/>
        <v>#N/A</v>
      </c>
      <c r="O380" s="23" t="e">
        <f t="shared" si="77"/>
        <v>#N/A</v>
      </c>
    </row>
    <row r="381" spans="1:15" ht="12.75">
      <c r="A381" s="38">
        <v>380</v>
      </c>
      <c r="B381" s="23">
        <v>380</v>
      </c>
      <c r="C381" s="23" t="e">
        <f t="shared" si="65"/>
        <v>#N/A</v>
      </c>
      <c r="D381" s="23" t="e">
        <f t="shared" si="66"/>
        <v>#N/A</v>
      </c>
      <c r="E381" s="53" t="e">
        <f t="shared" si="67"/>
        <v>#N/A</v>
      </c>
      <c r="F381" s="47" t="e">
        <f t="shared" si="68"/>
        <v>#N/A</v>
      </c>
      <c r="G381" s="53" t="e">
        <f t="shared" si="69"/>
        <v>#N/A</v>
      </c>
      <c r="H381" s="23" t="e">
        <f t="shared" si="70"/>
        <v>#N/A</v>
      </c>
      <c r="I381" s="23" t="e">
        <f t="shared" si="71"/>
        <v>#N/A</v>
      </c>
      <c r="J381" s="23" t="e">
        <f t="shared" si="72"/>
        <v>#N/A</v>
      </c>
      <c r="K381" s="50" t="e">
        <f t="shared" si="73"/>
        <v>#N/A</v>
      </c>
      <c r="L381" s="50" t="e">
        <f t="shared" si="74"/>
        <v>#N/A</v>
      </c>
      <c r="M381" s="50" t="e">
        <f t="shared" si="75"/>
        <v>#N/A</v>
      </c>
      <c r="N381" s="23" t="e">
        <f t="shared" si="76"/>
        <v>#N/A</v>
      </c>
      <c r="O381" s="23" t="e">
        <f t="shared" si="77"/>
        <v>#N/A</v>
      </c>
    </row>
    <row r="382" spans="1:15" ht="12.75">
      <c r="A382" s="38">
        <v>381</v>
      </c>
      <c r="B382" s="23">
        <v>381</v>
      </c>
      <c r="C382" s="23" t="e">
        <f t="shared" si="65"/>
        <v>#N/A</v>
      </c>
      <c r="D382" s="23" t="e">
        <f t="shared" si="66"/>
        <v>#N/A</v>
      </c>
      <c r="E382" s="53" t="e">
        <f t="shared" si="67"/>
        <v>#N/A</v>
      </c>
      <c r="F382" s="47" t="e">
        <f t="shared" si="68"/>
        <v>#N/A</v>
      </c>
      <c r="G382" s="53" t="e">
        <f t="shared" si="69"/>
        <v>#N/A</v>
      </c>
      <c r="H382" s="23" t="e">
        <f t="shared" si="70"/>
        <v>#N/A</v>
      </c>
      <c r="I382" s="23" t="e">
        <f t="shared" si="71"/>
        <v>#N/A</v>
      </c>
      <c r="J382" s="23" t="e">
        <f t="shared" si="72"/>
        <v>#N/A</v>
      </c>
      <c r="K382" s="50" t="e">
        <f t="shared" si="73"/>
        <v>#N/A</v>
      </c>
      <c r="L382" s="50" t="e">
        <f t="shared" si="74"/>
        <v>#N/A</v>
      </c>
      <c r="M382" s="50" t="e">
        <f t="shared" si="75"/>
        <v>#N/A</v>
      </c>
      <c r="N382" s="23" t="e">
        <f t="shared" si="76"/>
        <v>#N/A</v>
      </c>
      <c r="O382" s="23" t="e">
        <f t="shared" si="77"/>
        <v>#N/A</v>
      </c>
    </row>
    <row r="383" spans="1:15" ht="12.75">
      <c r="A383" s="38">
        <v>382</v>
      </c>
      <c r="B383" s="23">
        <v>382</v>
      </c>
      <c r="C383" s="23" t="e">
        <f t="shared" si="65"/>
        <v>#N/A</v>
      </c>
      <c r="D383" s="23" t="e">
        <f t="shared" si="66"/>
        <v>#N/A</v>
      </c>
      <c r="E383" s="53" t="e">
        <f t="shared" si="67"/>
        <v>#N/A</v>
      </c>
      <c r="F383" s="47" t="e">
        <f t="shared" si="68"/>
        <v>#N/A</v>
      </c>
      <c r="G383" s="53" t="e">
        <f t="shared" si="69"/>
        <v>#N/A</v>
      </c>
      <c r="H383" s="23" t="e">
        <f t="shared" si="70"/>
        <v>#N/A</v>
      </c>
      <c r="I383" s="23" t="e">
        <f t="shared" si="71"/>
        <v>#N/A</v>
      </c>
      <c r="J383" s="23" t="e">
        <f t="shared" si="72"/>
        <v>#N/A</v>
      </c>
      <c r="K383" s="50" t="e">
        <f t="shared" si="73"/>
        <v>#N/A</v>
      </c>
      <c r="L383" s="50" t="e">
        <f t="shared" si="74"/>
        <v>#N/A</v>
      </c>
      <c r="M383" s="50" t="e">
        <f t="shared" si="75"/>
        <v>#N/A</v>
      </c>
      <c r="N383" s="23" t="e">
        <f t="shared" si="76"/>
        <v>#N/A</v>
      </c>
      <c r="O383" s="23" t="e">
        <f t="shared" si="77"/>
        <v>#N/A</v>
      </c>
    </row>
    <row r="384" spans="1:15" ht="12.75">
      <c r="A384" s="38">
        <v>383</v>
      </c>
      <c r="B384" s="23">
        <v>383</v>
      </c>
      <c r="C384" s="23" t="e">
        <f t="shared" si="65"/>
        <v>#N/A</v>
      </c>
      <c r="D384" s="23" t="e">
        <f t="shared" si="66"/>
        <v>#N/A</v>
      </c>
      <c r="E384" s="53" t="e">
        <f t="shared" si="67"/>
        <v>#N/A</v>
      </c>
      <c r="F384" s="47" t="e">
        <f t="shared" si="68"/>
        <v>#N/A</v>
      </c>
      <c r="G384" s="53" t="e">
        <f t="shared" si="69"/>
        <v>#N/A</v>
      </c>
      <c r="H384" s="23" t="e">
        <f t="shared" si="70"/>
        <v>#N/A</v>
      </c>
      <c r="I384" s="23" t="e">
        <f t="shared" si="71"/>
        <v>#N/A</v>
      </c>
      <c r="J384" s="23" t="e">
        <f t="shared" si="72"/>
        <v>#N/A</v>
      </c>
      <c r="K384" s="50" t="e">
        <f t="shared" si="73"/>
        <v>#N/A</v>
      </c>
      <c r="L384" s="50" t="e">
        <f t="shared" si="74"/>
        <v>#N/A</v>
      </c>
      <c r="M384" s="50" t="e">
        <f t="shared" si="75"/>
        <v>#N/A</v>
      </c>
      <c r="N384" s="23" t="e">
        <f t="shared" si="76"/>
        <v>#N/A</v>
      </c>
      <c r="O384" s="23" t="e">
        <f t="shared" si="77"/>
        <v>#N/A</v>
      </c>
    </row>
    <row r="385" spans="1:15" ht="12.75">
      <c r="A385" s="38">
        <v>384</v>
      </c>
      <c r="B385" s="23">
        <v>384</v>
      </c>
      <c r="C385" s="23" t="e">
        <f t="shared" si="65"/>
        <v>#N/A</v>
      </c>
      <c r="D385" s="23" t="e">
        <f t="shared" si="66"/>
        <v>#N/A</v>
      </c>
      <c r="E385" s="53" t="e">
        <f t="shared" si="67"/>
        <v>#N/A</v>
      </c>
      <c r="F385" s="47" t="e">
        <f t="shared" si="68"/>
        <v>#N/A</v>
      </c>
      <c r="G385" s="53" t="e">
        <f t="shared" si="69"/>
        <v>#N/A</v>
      </c>
      <c r="H385" s="23" t="e">
        <f t="shared" si="70"/>
        <v>#N/A</v>
      </c>
      <c r="I385" s="23" t="e">
        <f t="shared" si="71"/>
        <v>#N/A</v>
      </c>
      <c r="J385" s="23" t="e">
        <f t="shared" si="72"/>
        <v>#N/A</v>
      </c>
      <c r="K385" s="50" t="e">
        <f t="shared" si="73"/>
        <v>#N/A</v>
      </c>
      <c r="L385" s="50" t="e">
        <f t="shared" si="74"/>
        <v>#N/A</v>
      </c>
      <c r="M385" s="50" t="e">
        <f t="shared" si="75"/>
        <v>#N/A</v>
      </c>
      <c r="N385" s="23" t="e">
        <f t="shared" si="76"/>
        <v>#N/A</v>
      </c>
      <c r="O385" s="23" t="e">
        <f t="shared" si="77"/>
        <v>#N/A</v>
      </c>
    </row>
    <row r="386" spans="1:15" ht="12.75">
      <c r="A386" s="38">
        <v>385</v>
      </c>
      <c r="B386" s="23">
        <v>385</v>
      </c>
      <c r="C386" s="23" t="e">
        <f aca="true" t="shared" si="78" ref="C386:C401">IF(ISBLANK(B386)," ",VLOOKUP(B386,reg,2,FALSE))</f>
        <v>#N/A</v>
      </c>
      <c r="D386" s="23" t="e">
        <f aca="true" t="shared" si="79" ref="D386:D401">IF((C386="M"),CONCATENATE(C386," ",I386),IF((C386="V"),CONCATENATE(C386," ",J386)))</f>
        <v>#N/A</v>
      </c>
      <c r="E386" s="53" t="e">
        <f aca="true" t="shared" si="80" ref="E386:E401">IF(ISBLANK(B386)," ",VLOOKUP(B386,reg,3,FALSE))</f>
        <v>#N/A</v>
      </c>
      <c r="F386" s="47" t="e">
        <f aca="true" t="shared" si="81" ref="F386:F401">IF(ISBLANK(B386)," ",VLOOKUP(B386,reg,4,FALSE))</f>
        <v>#N/A</v>
      </c>
      <c r="G386" s="53" t="e">
        <f aca="true" t="shared" si="82" ref="G386:G401">IF(ISBLANK(B386)," ",VLOOKUP(B386,reg,5,FALSE))</f>
        <v>#N/A</v>
      </c>
      <c r="H386" s="23" t="e">
        <f aca="true" t="shared" si="83" ref="H386:H401">IF((C386="M"),VLOOKUP(K386,mag_gr,3),IF((C386="V"),VLOOKUP(K386,vag_gr,3)))</f>
        <v>#N/A</v>
      </c>
      <c r="I386" s="23" t="e">
        <f aca="true" t="shared" si="84" ref="I386:I401">IF(ISBLANK(F386),"",VLOOKUP(M386,mag,3,FALSE))</f>
        <v>#N/A</v>
      </c>
      <c r="J386" s="23" t="e">
        <f aca="true" t="shared" si="85" ref="J386:J401">IF(ISBLANK(F386),"",VLOOKUP(M386,vag,3,FALSE))</f>
        <v>#N/A</v>
      </c>
      <c r="K386" s="50" t="e">
        <f aca="true" t="shared" si="86" ref="K386:K401">IF(ISBLANK(F386),"",VLOOKUP(M386,mag,2,FALSE))</f>
        <v>#N/A</v>
      </c>
      <c r="L386" s="50" t="e">
        <f aca="true" t="shared" si="87" ref="L386:L401">IF(ISBLANK(F386),"",VLOOKUP(M386,vag,2,FALSE))</f>
        <v>#N/A</v>
      </c>
      <c r="M386" s="50" t="e">
        <f aca="true" t="shared" si="88" ref="M386:M401">IF(ISBLANK(B386)," ",YEAR(F386))</f>
        <v>#N/A</v>
      </c>
      <c r="N386" s="23" t="e">
        <f aca="true" t="shared" si="89" ref="N386:N401">IF(ISBLANK(B386)," ",CONCATENATE(C386," ",K386))</f>
        <v>#N/A</v>
      </c>
      <c r="O386" s="23" t="e">
        <f aca="true" t="shared" si="90" ref="O386:O401">CONCATENATE(C386," ",L386)</f>
        <v>#N/A</v>
      </c>
    </row>
    <row r="387" spans="1:15" ht="12.75">
      <c r="A387" s="38">
        <v>386</v>
      </c>
      <c r="B387" s="23">
        <v>386</v>
      </c>
      <c r="C387" s="23" t="e">
        <f t="shared" si="78"/>
        <v>#N/A</v>
      </c>
      <c r="D387" s="23" t="e">
        <f t="shared" si="79"/>
        <v>#N/A</v>
      </c>
      <c r="E387" s="53" t="e">
        <f t="shared" si="80"/>
        <v>#N/A</v>
      </c>
      <c r="F387" s="47" t="e">
        <f t="shared" si="81"/>
        <v>#N/A</v>
      </c>
      <c r="G387" s="53" t="e">
        <f t="shared" si="82"/>
        <v>#N/A</v>
      </c>
      <c r="H387" s="23" t="e">
        <f t="shared" si="83"/>
        <v>#N/A</v>
      </c>
      <c r="I387" s="23" t="e">
        <f t="shared" si="84"/>
        <v>#N/A</v>
      </c>
      <c r="J387" s="23" t="e">
        <f t="shared" si="85"/>
        <v>#N/A</v>
      </c>
      <c r="K387" s="50" t="e">
        <f t="shared" si="86"/>
        <v>#N/A</v>
      </c>
      <c r="L387" s="50" t="e">
        <f t="shared" si="87"/>
        <v>#N/A</v>
      </c>
      <c r="M387" s="50" t="e">
        <f t="shared" si="88"/>
        <v>#N/A</v>
      </c>
      <c r="N387" s="23" t="e">
        <f t="shared" si="89"/>
        <v>#N/A</v>
      </c>
      <c r="O387" s="23" t="e">
        <f t="shared" si="90"/>
        <v>#N/A</v>
      </c>
    </row>
    <row r="388" spans="1:15" ht="12.75">
      <c r="A388" s="38">
        <v>387</v>
      </c>
      <c r="B388" s="23">
        <v>387</v>
      </c>
      <c r="C388" s="23" t="e">
        <f t="shared" si="78"/>
        <v>#N/A</v>
      </c>
      <c r="D388" s="23" t="e">
        <f t="shared" si="79"/>
        <v>#N/A</v>
      </c>
      <c r="E388" s="53" t="e">
        <f t="shared" si="80"/>
        <v>#N/A</v>
      </c>
      <c r="F388" s="47" t="e">
        <f t="shared" si="81"/>
        <v>#N/A</v>
      </c>
      <c r="G388" s="53" t="e">
        <f t="shared" si="82"/>
        <v>#N/A</v>
      </c>
      <c r="H388" s="23" t="e">
        <f t="shared" si="83"/>
        <v>#N/A</v>
      </c>
      <c r="I388" s="23" t="e">
        <f t="shared" si="84"/>
        <v>#N/A</v>
      </c>
      <c r="J388" s="23" t="e">
        <f t="shared" si="85"/>
        <v>#N/A</v>
      </c>
      <c r="K388" s="50" t="e">
        <f t="shared" si="86"/>
        <v>#N/A</v>
      </c>
      <c r="L388" s="50" t="e">
        <f t="shared" si="87"/>
        <v>#N/A</v>
      </c>
      <c r="M388" s="50" t="e">
        <f t="shared" si="88"/>
        <v>#N/A</v>
      </c>
      <c r="N388" s="23" t="e">
        <f t="shared" si="89"/>
        <v>#N/A</v>
      </c>
      <c r="O388" s="23" t="e">
        <f t="shared" si="90"/>
        <v>#N/A</v>
      </c>
    </row>
    <row r="389" spans="1:15" ht="12.75">
      <c r="A389" s="38">
        <v>388</v>
      </c>
      <c r="B389" s="23">
        <v>388</v>
      </c>
      <c r="C389" s="23" t="e">
        <f t="shared" si="78"/>
        <v>#N/A</v>
      </c>
      <c r="D389" s="23" t="e">
        <f t="shared" si="79"/>
        <v>#N/A</v>
      </c>
      <c r="E389" s="53" t="e">
        <f t="shared" si="80"/>
        <v>#N/A</v>
      </c>
      <c r="F389" s="47" t="e">
        <f t="shared" si="81"/>
        <v>#N/A</v>
      </c>
      <c r="G389" s="53" t="e">
        <f t="shared" si="82"/>
        <v>#N/A</v>
      </c>
      <c r="H389" s="23" t="e">
        <f t="shared" si="83"/>
        <v>#N/A</v>
      </c>
      <c r="I389" s="23" t="e">
        <f t="shared" si="84"/>
        <v>#N/A</v>
      </c>
      <c r="J389" s="23" t="e">
        <f t="shared" si="85"/>
        <v>#N/A</v>
      </c>
      <c r="K389" s="50" t="e">
        <f t="shared" si="86"/>
        <v>#N/A</v>
      </c>
      <c r="L389" s="50" t="e">
        <f t="shared" si="87"/>
        <v>#N/A</v>
      </c>
      <c r="M389" s="50" t="e">
        <f t="shared" si="88"/>
        <v>#N/A</v>
      </c>
      <c r="N389" s="23" t="e">
        <f t="shared" si="89"/>
        <v>#N/A</v>
      </c>
      <c r="O389" s="23" t="e">
        <f t="shared" si="90"/>
        <v>#N/A</v>
      </c>
    </row>
    <row r="390" spans="1:15" ht="12.75">
      <c r="A390" s="38">
        <v>389</v>
      </c>
      <c r="B390" s="23">
        <v>389</v>
      </c>
      <c r="C390" s="23" t="e">
        <f t="shared" si="78"/>
        <v>#N/A</v>
      </c>
      <c r="D390" s="23" t="e">
        <f t="shared" si="79"/>
        <v>#N/A</v>
      </c>
      <c r="E390" s="53" t="e">
        <f t="shared" si="80"/>
        <v>#N/A</v>
      </c>
      <c r="F390" s="47" t="e">
        <f t="shared" si="81"/>
        <v>#N/A</v>
      </c>
      <c r="G390" s="53" t="e">
        <f t="shared" si="82"/>
        <v>#N/A</v>
      </c>
      <c r="H390" s="23" t="e">
        <f t="shared" si="83"/>
        <v>#N/A</v>
      </c>
      <c r="I390" s="23" t="e">
        <f t="shared" si="84"/>
        <v>#N/A</v>
      </c>
      <c r="J390" s="23" t="e">
        <f t="shared" si="85"/>
        <v>#N/A</v>
      </c>
      <c r="K390" s="50" t="e">
        <f t="shared" si="86"/>
        <v>#N/A</v>
      </c>
      <c r="L390" s="50" t="e">
        <f t="shared" si="87"/>
        <v>#N/A</v>
      </c>
      <c r="M390" s="50" t="e">
        <f t="shared" si="88"/>
        <v>#N/A</v>
      </c>
      <c r="N390" s="23" t="e">
        <f t="shared" si="89"/>
        <v>#N/A</v>
      </c>
      <c r="O390" s="23" t="e">
        <f t="shared" si="90"/>
        <v>#N/A</v>
      </c>
    </row>
    <row r="391" spans="1:15" ht="12.75">
      <c r="A391" s="38">
        <v>390</v>
      </c>
      <c r="B391" s="23">
        <v>390</v>
      </c>
      <c r="C391" s="23" t="e">
        <f t="shared" si="78"/>
        <v>#N/A</v>
      </c>
      <c r="D391" s="23" t="e">
        <f t="shared" si="79"/>
        <v>#N/A</v>
      </c>
      <c r="E391" s="53" t="e">
        <f t="shared" si="80"/>
        <v>#N/A</v>
      </c>
      <c r="F391" s="47" t="e">
        <f t="shared" si="81"/>
        <v>#N/A</v>
      </c>
      <c r="G391" s="53" t="e">
        <f t="shared" si="82"/>
        <v>#N/A</v>
      </c>
      <c r="H391" s="23" t="e">
        <f t="shared" si="83"/>
        <v>#N/A</v>
      </c>
      <c r="I391" s="23" t="e">
        <f t="shared" si="84"/>
        <v>#N/A</v>
      </c>
      <c r="J391" s="23" t="e">
        <f t="shared" si="85"/>
        <v>#N/A</v>
      </c>
      <c r="K391" s="50" t="e">
        <f t="shared" si="86"/>
        <v>#N/A</v>
      </c>
      <c r="L391" s="50" t="e">
        <f t="shared" si="87"/>
        <v>#N/A</v>
      </c>
      <c r="M391" s="50" t="e">
        <f t="shared" si="88"/>
        <v>#N/A</v>
      </c>
      <c r="N391" s="23" t="e">
        <f t="shared" si="89"/>
        <v>#N/A</v>
      </c>
      <c r="O391" s="23" t="e">
        <f t="shared" si="90"/>
        <v>#N/A</v>
      </c>
    </row>
    <row r="392" spans="1:15" ht="12.75">
      <c r="A392" s="38">
        <v>391</v>
      </c>
      <c r="B392" s="23">
        <v>391</v>
      </c>
      <c r="C392" s="23" t="e">
        <f t="shared" si="78"/>
        <v>#N/A</v>
      </c>
      <c r="D392" s="23" t="e">
        <f t="shared" si="79"/>
        <v>#N/A</v>
      </c>
      <c r="E392" s="53" t="e">
        <f t="shared" si="80"/>
        <v>#N/A</v>
      </c>
      <c r="F392" s="47" t="e">
        <f t="shared" si="81"/>
        <v>#N/A</v>
      </c>
      <c r="G392" s="53" t="e">
        <f t="shared" si="82"/>
        <v>#N/A</v>
      </c>
      <c r="H392" s="23" t="e">
        <f t="shared" si="83"/>
        <v>#N/A</v>
      </c>
      <c r="I392" s="23" t="e">
        <f t="shared" si="84"/>
        <v>#N/A</v>
      </c>
      <c r="J392" s="23" t="e">
        <f t="shared" si="85"/>
        <v>#N/A</v>
      </c>
      <c r="K392" s="50" t="e">
        <f t="shared" si="86"/>
        <v>#N/A</v>
      </c>
      <c r="L392" s="50" t="e">
        <f t="shared" si="87"/>
        <v>#N/A</v>
      </c>
      <c r="M392" s="50" t="e">
        <f t="shared" si="88"/>
        <v>#N/A</v>
      </c>
      <c r="N392" s="23" t="e">
        <f t="shared" si="89"/>
        <v>#N/A</v>
      </c>
      <c r="O392" s="23" t="e">
        <f t="shared" si="90"/>
        <v>#N/A</v>
      </c>
    </row>
    <row r="393" spans="1:15" ht="12.75">
      <c r="A393" s="38">
        <v>392</v>
      </c>
      <c r="B393" s="23">
        <v>392</v>
      </c>
      <c r="C393" s="23" t="e">
        <f t="shared" si="78"/>
        <v>#N/A</v>
      </c>
      <c r="D393" s="23" t="e">
        <f t="shared" si="79"/>
        <v>#N/A</v>
      </c>
      <c r="E393" s="53" t="e">
        <f t="shared" si="80"/>
        <v>#N/A</v>
      </c>
      <c r="F393" s="47" t="e">
        <f t="shared" si="81"/>
        <v>#N/A</v>
      </c>
      <c r="G393" s="53" t="e">
        <f t="shared" si="82"/>
        <v>#N/A</v>
      </c>
      <c r="H393" s="23" t="e">
        <f t="shared" si="83"/>
        <v>#N/A</v>
      </c>
      <c r="I393" s="23" t="e">
        <f t="shared" si="84"/>
        <v>#N/A</v>
      </c>
      <c r="J393" s="23" t="e">
        <f t="shared" si="85"/>
        <v>#N/A</v>
      </c>
      <c r="K393" s="50" t="e">
        <f t="shared" si="86"/>
        <v>#N/A</v>
      </c>
      <c r="L393" s="50" t="e">
        <f t="shared" si="87"/>
        <v>#N/A</v>
      </c>
      <c r="M393" s="50" t="e">
        <f t="shared" si="88"/>
        <v>#N/A</v>
      </c>
      <c r="N393" s="23" t="e">
        <f t="shared" si="89"/>
        <v>#N/A</v>
      </c>
      <c r="O393" s="23" t="e">
        <f t="shared" si="90"/>
        <v>#N/A</v>
      </c>
    </row>
    <row r="394" spans="1:15" ht="12.75">
      <c r="A394" s="38">
        <v>393</v>
      </c>
      <c r="B394" s="23">
        <v>393</v>
      </c>
      <c r="C394" s="23" t="e">
        <f t="shared" si="78"/>
        <v>#N/A</v>
      </c>
      <c r="D394" s="23" t="e">
        <f t="shared" si="79"/>
        <v>#N/A</v>
      </c>
      <c r="E394" s="53" t="e">
        <f t="shared" si="80"/>
        <v>#N/A</v>
      </c>
      <c r="F394" s="47" t="e">
        <f t="shared" si="81"/>
        <v>#N/A</v>
      </c>
      <c r="G394" s="53" t="e">
        <f t="shared" si="82"/>
        <v>#N/A</v>
      </c>
      <c r="H394" s="23" t="e">
        <f t="shared" si="83"/>
        <v>#N/A</v>
      </c>
      <c r="I394" s="23" t="e">
        <f t="shared" si="84"/>
        <v>#N/A</v>
      </c>
      <c r="J394" s="23" t="e">
        <f t="shared" si="85"/>
        <v>#N/A</v>
      </c>
      <c r="K394" s="50" t="e">
        <f t="shared" si="86"/>
        <v>#N/A</v>
      </c>
      <c r="L394" s="50" t="e">
        <f t="shared" si="87"/>
        <v>#N/A</v>
      </c>
      <c r="M394" s="50" t="e">
        <f t="shared" si="88"/>
        <v>#N/A</v>
      </c>
      <c r="N394" s="23" t="e">
        <f t="shared" si="89"/>
        <v>#N/A</v>
      </c>
      <c r="O394" s="23" t="e">
        <f t="shared" si="90"/>
        <v>#N/A</v>
      </c>
    </row>
    <row r="395" spans="1:15" ht="12.75">
      <c r="A395" s="38">
        <v>394</v>
      </c>
      <c r="B395" s="23">
        <v>394</v>
      </c>
      <c r="C395" s="23" t="e">
        <f t="shared" si="78"/>
        <v>#N/A</v>
      </c>
      <c r="D395" s="23" t="e">
        <f t="shared" si="79"/>
        <v>#N/A</v>
      </c>
      <c r="E395" s="53" t="e">
        <f t="shared" si="80"/>
        <v>#N/A</v>
      </c>
      <c r="F395" s="47" t="e">
        <f t="shared" si="81"/>
        <v>#N/A</v>
      </c>
      <c r="G395" s="53" t="e">
        <f t="shared" si="82"/>
        <v>#N/A</v>
      </c>
      <c r="H395" s="23" t="e">
        <f t="shared" si="83"/>
        <v>#N/A</v>
      </c>
      <c r="I395" s="23" t="e">
        <f t="shared" si="84"/>
        <v>#N/A</v>
      </c>
      <c r="J395" s="23" t="e">
        <f t="shared" si="85"/>
        <v>#N/A</v>
      </c>
      <c r="K395" s="50" t="e">
        <f t="shared" si="86"/>
        <v>#N/A</v>
      </c>
      <c r="L395" s="50" t="e">
        <f t="shared" si="87"/>
        <v>#N/A</v>
      </c>
      <c r="M395" s="50" t="e">
        <f t="shared" si="88"/>
        <v>#N/A</v>
      </c>
      <c r="N395" s="23" t="e">
        <f t="shared" si="89"/>
        <v>#N/A</v>
      </c>
      <c r="O395" s="23" t="e">
        <f t="shared" si="90"/>
        <v>#N/A</v>
      </c>
    </row>
    <row r="396" spans="1:15" ht="12.75">
      <c r="A396" s="38">
        <v>395</v>
      </c>
      <c r="B396" s="23">
        <v>395</v>
      </c>
      <c r="C396" s="23" t="e">
        <f t="shared" si="78"/>
        <v>#N/A</v>
      </c>
      <c r="D396" s="23" t="e">
        <f t="shared" si="79"/>
        <v>#N/A</v>
      </c>
      <c r="E396" s="53" t="e">
        <f t="shared" si="80"/>
        <v>#N/A</v>
      </c>
      <c r="F396" s="47" t="e">
        <f t="shared" si="81"/>
        <v>#N/A</v>
      </c>
      <c r="G396" s="53" t="e">
        <f t="shared" si="82"/>
        <v>#N/A</v>
      </c>
      <c r="H396" s="23" t="e">
        <f t="shared" si="83"/>
        <v>#N/A</v>
      </c>
      <c r="I396" s="23" t="e">
        <f t="shared" si="84"/>
        <v>#N/A</v>
      </c>
      <c r="J396" s="23" t="e">
        <f t="shared" si="85"/>
        <v>#N/A</v>
      </c>
      <c r="K396" s="50" t="e">
        <f t="shared" si="86"/>
        <v>#N/A</v>
      </c>
      <c r="L396" s="50" t="e">
        <f t="shared" si="87"/>
        <v>#N/A</v>
      </c>
      <c r="M396" s="50" t="e">
        <f t="shared" si="88"/>
        <v>#N/A</v>
      </c>
      <c r="N396" s="23" t="e">
        <f t="shared" si="89"/>
        <v>#N/A</v>
      </c>
      <c r="O396" s="23" t="e">
        <f t="shared" si="90"/>
        <v>#N/A</v>
      </c>
    </row>
    <row r="397" spans="1:15" ht="12.75">
      <c r="A397" s="38">
        <v>396</v>
      </c>
      <c r="B397" s="23">
        <v>396</v>
      </c>
      <c r="C397" s="23" t="e">
        <f t="shared" si="78"/>
        <v>#N/A</v>
      </c>
      <c r="D397" s="23" t="e">
        <f t="shared" si="79"/>
        <v>#N/A</v>
      </c>
      <c r="E397" s="53" t="e">
        <f t="shared" si="80"/>
        <v>#N/A</v>
      </c>
      <c r="F397" s="47" t="e">
        <f t="shared" si="81"/>
        <v>#N/A</v>
      </c>
      <c r="G397" s="53" t="e">
        <f t="shared" si="82"/>
        <v>#N/A</v>
      </c>
      <c r="H397" s="23" t="e">
        <f t="shared" si="83"/>
        <v>#N/A</v>
      </c>
      <c r="I397" s="23" t="e">
        <f t="shared" si="84"/>
        <v>#N/A</v>
      </c>
      <c r="J397" s="23" t="e">
        <f t="shared" si="85"/>
        <v>#N/A</v>
      </c>
      <c r="K397" s="50" t="e">
        <f t="shared" si="86"/>
        <v>#N/A</v>
      </c>
      <c r="L397" s="50" t="e">
        <f t="shared" si="87"/>
        <v>#N/A</v>
      </c>
      <c r="M397" s="50" t="e">
        <f t="shared" si="88"/>
        <v>#N/A</v>
      </c>
      <c r="N397" s="23" t="e">
        <f t="shared" si="89"/>
        <v>#N/A</v>
      </c>
      <c r="O397" s="23" t="e">
        <f t="shared" si="90"/>
        <v>#N/A</v>
      </c>
    </row>
    <row r="398" spans="1:15" ht="12.75">
      <c r="A398" s="38">
        <v>397</v>
      </c>
      <c r="B398" s="23">
        <v>397</v>
      </c>
      <c r="C398" s="23" t="e">
        <f t="shared" si="78"/>
        <v>#N/A</v>
      </c>
      <c r="D398" s="23" t="e">
        <f t="shared" si="79"/>
        <v>#N/A</v>
      </c>
      <c r="E398" s="53" t="e">
        <f t="shared" si="80"/>
        <v>#N/A</v>
      </c>
      <c r="F398" s="47" t="e">
        <f t="shared" si="81"/>
        <v>#N/A</v>
      </c>
      <c r="G398" s="53" t="e">
        <f t="shared" si="82"/>
        <v>#N/A</v>
      </c>
      <c r="H398" s="23" t="e">
        <f t="shared" si="83"/>
        <v>#N/A</v>
      </c>
      <c r="I398" s="23" t="e">
        <f t="shared" si="84"/>
        <v>#N/A</v>
      </c>
      <c r="J398" s="23" t="e">
        <f t="shared" si="85"/>
        <v>#N/A</v>
      </c>
      <c r="K398" s="50" t="e">
        <f t="shared" si="86"/>
        <v>#N/A</v>
      </c>
      <c r="L398" s="50" t="e">
        <f t="shared" si="87"/>
        <v>#N/A</v>
      </c>
      <c r="M398" s="50" t="e">
        <f t="shared" si="88"/>
        <v>#N/A</v>
      </c>
      <c r="N398" s="23" t="e">
        <f t="shared" si="89"/>
        <v>#N/A</v>
      </c>
      <c r="O398" s="23" t="e">
        <f t="shared" si="90"/>
        <v>#N/A</v>
      </c>
    </row>
    <row r="399" spans="1:15" ht="12.75">
      <c r="A399" s="38">
        <v>398</v>
      </c>
      <c r="B399" s="23">
        <v>398</v>
      </c>
      <c r="C399" s="23" t="e">
        <f t="shared" si="78"/>
        <v>#N/A</v>
      </c>
      <c r="D399" s="23" t="e">
        <f t="shared" si="79"/>
        <v>#N/A</v>
      </c>
      <c r="E399" s="53" t="e">
        <f t="shared" si="80"/>
        <v>#N/A</v>
      </c>
      <c r="F399" s="47" t="e">
        <f t="shared" si="81"/>
        <v>#N/A</v>
      </c>
      <c r="G399" s="53" t="e">
        <f t="shared" si="82"/>
        <v>#N/A</v>
      </c>
      <c r="H399" s="23" t="e">
        <f t="shared" si="83"/>
        <v>#N/A</v>
      </c>
      <c r="I399" s="23" t="e">
        <f t="shared" si="84"/>
        <v>#N/A</v>
      </c>
      <c r="J399" s="23" t="e">
        <f t="shared" si="85"/>
        <v>#N/A</v>
      </c>
      <c r="K399" s="50" t="e">
        <f t="shared" si="86"/>
        <v>#N/A</v>
      </c>
      <c r="L399" s="50" t="e">
        <f t="shared" si="87"/>
        <v>#N/A</v>
      </c>
      <c r="M399" s="50" t="e">
        <f t="shared" si="88"/>
        <v>#N/A</v>
      </c>
      <c r="N399" s="23" t="e">
        <f t="shared" si="89"/>
        <v>#N/A</v>
      </c>
      <c r="O399" s="23" t="e">
        <f t="shared" si="90"/>
        <v>#N/A</v>
      </c>
    </row>
    <row r="400" spans="1:15" ht="12.75">
      <c r="A400" s="38">
        <v>399</v>
      </c>
      <c r="B400" s="23">
        <v>399</v>
      </c>
      <c r="C400" s="23" t="e">
        <f t="shared" si="78"/>
        <v>#N/A</v>
      </c>
      <c r="D400" s="23" t="e">
        <f t="shared" si="79"/>
        <v>#N/A</v>
      </c>
      <c r="E400" s="53" t="e">
        <f t="shared" si="80"/>
        <v>#N/A</v>
      </c>
      <c r="F400" s="47" t="e">
        <f t="shared" si="81"/>
        <v>#N/A</v>
      </c>
      <c r="G400" s="53" t="e">
        <f t="shared" si="82"/>
        <v>#N/A</v>
      </c>
      <c r="H400" s="23" t="e">
        <f t="shared" si="83"/>
        <v>#N/A</v>
      </c>
      <c r="I400" s="23" t="e">
        <f t="shared" si="84"/>
        <v>#N/A</v>
      </c>
      <c r="J400" s="23" t="e">
        <f t="shared" si="85"/>
        <v>#N/A</v>
      </c>
      <c r="K400" s="50" t="e">
        <f t="shared" si="86"/>
        <v>#N/A</v>
      </c>
      <c r="L400" s="50" t="e">
        <f t="shared" si="87"/>
        <v>#N/A</v>
      </c>
      <c r="M400" s="50" t="e">
        <f t="shared" si="88"/>
        <v>#N/A</v>
      </c>
      <c r="N400" s="23" t="e">
        <f t="shared" si="89"/>
        <v>#N/A</v>
      </c>
      <c r="O400" s="23" t="e">
        <f t="shared" si="90"/>
        <v>#N/A</v>
      </c>
    </row>
    <row r="401" spans="1:15" ht="12.75">
      <c r="A401" s="38">
        <v>400</v>
      </c>
      <c r="B401" s="23">
        <v>400</v>
      </c>
      <c r="C401" s="23" t="e">
        <f t="shared" si="78"/>
        <v>#N/A</v>
      </c>
      <c r="D401" s="23" t="e">
        <f t="shared" si="79"/>
        <v>#N/A</v>
      </c>
      <c r="E401" s="53" t="e">
        <f t="shared" si="80"/>
        <v>#N/A</v>
      </c>
      <c r="F401" s="47" t="e">
        <f t="shared" si="81"/>
        <v>#N/A</v>
      </c>
      <c r="G401" s="53" t="e">
        <f t="shared" si="82"/>
        <v>#N/A</v>
      </c>
      <c r="H401" s="23" t="e">
        <f t="shared" si="83"/>
        <v>#N/A</v>
      </c>
      <c r="I401" s="23" t="e">
        <f t="shared" si="84"/>
        <v>#N/A</v>
      </c>
      <c r="J401" s="23" t="e">
        <f t="shared" si="85"/>
        <v>#N/A</v>
      </c>
      <c r="K401" s="50" t="e">
        <f t="shared" si="86"/>
        <v>#N/A</v>
      </c>
      <c r="L401" s="50" t="e">
        <f t="shared" si="87"/>
        <v>#N/A</v>
      </c>
      <c r="M401" s="50" t="e">
        <f t="shared" si="88"/>
        <v>#N/A</v>
      </c>
      <c r="N401" s="23" t="e">
        <f t="shared" si="89"/>
        <v>#N/A</v>
      </c>
      <c r="O401" s="23" t="e">
        <f t="shared" si="9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4.7109375" style="0" customWidth="1"/>
    <col min="2" max="4" width="3.57421875" style="0" customWidth="1"/>
    <col min="5" max="5" width="4.7109375" style="0" customWidth="1"/>
    <col min="6" max="6" width="5.7109375" style="0" customWidth="1"/>
    <col min="7" max="7" width="4.7109375" style="0" customWidth="1"/>
    <col min="8" max="8" width="7.7109375" style="0" customWidth="1"/>
    <col min="9" max="9" width="23.7109375" style="0" customWidth="1"/>
    <col min="10" max="10" width="10.140625" style="0" customWidth="1"/>
    <col min="11" max="11" width="22.00390625" style="0" customWidth="1"/>
    <col min="12" max="14" width="9.00390625" style="0" customWidth="1"/>
  </cols>
  <sheetData>
    <row r="1" spans="2:14" ht="13.5" customHeight="1">
      <c r="B1" s="25" t="s">
        <v>0</v>
      </c>
      <c r="C1" s="25" t="s">
        <v>1</v>
      </c>
      <c r="D1" s="25" t="s">
        <v>2</v>
      </c>
      <c r="E1" s="31" t="s">
        <v>3</v>
      </c>
      <c r="F1" s="57" t="s">
        <v>12</v>
      </c>
      <c r="G1" s="63" t="s">
        <v>5</v>
      </c>
      <c r="H1" s="63" t="s">
        <v>6</v>
      </c>
      <c r="I1" s="9" t="s">
        <v>7</v>
      </c>
      <c r="J1" s="30" t="s">
        <v>8</v>
      </c>
      <c r="K1" s="9" t="s">
        <v>9</v>
      </c>
      <c r="L1" s="58" t="s">
        <v>10</v>
      </c>
      <c r="M1" s="58" t="s">
        <v>11</v>
      </c>
      <c r="N1" s="58" t="s">
        <v>247</v>
      </c>
    </row>
    <row r="2" spans="2:15" ht="12.75">
      <c r="B2" s="45"/>
      <c r="C2" s="16"/>
      <c r="D2" s="52"/>
      <c r="E2" s="38">
        <f>IF(ISBLANK(F2)," ",1)</f>
        <v>1</v>
      </c>
      <c r="F2" s="12">
        <v>1</v>
      </c>
      <c r="G2" s="23" t="e">
        <f aca="true" t="shared" si="0" ref="G2:G65">IF(ISBLANK(F2),"",VLOOKUP(F2,listt,2,FALSE))</f>
        <v>#N/A</v>
      </c>
      <c r="H2" s="53" t="e">
        <f aca="true" t="shared" si="1" ref="H2:H65">IF(ISBLANK(F2),"",VLOOKUP(F2,listt,3,FALSE))</f>
        <v>#N/A</v>
      </c>
      <c r="I2" s="53" t="e">
        <f aca="true" t="shared" si="2" ref="I2:I65">IF(ISBLANK(F2),"",VLOOKUP(F2,listt,4,FALSE))</f>
        <v>#N/A</v>
      </c>
      <c r="J2" s="47" t="e">
        <f aca="true" t="shared" si="3" ref="J2:J65">IF(ISBLANK(F2),"",VLOOKUP(F2,listt,5,FALSE))</f>
        <v>#N/A</v>
      </c>
      <c r="K2" s="53" t="e">
        <f aca="true" t="shared" si="4" ref="K2:K65">IF(ISBLANK(F2),"",VLOOKUP(F2,listt,6,FALSE))</f>
        <v>#N/A</v>
      </c>
      <c r="L2" s="5"/>
      <c r="N2" s="33">
        <f>IF(ISBLANK(D2),"",(L2/nbox!$K$14))</f>
      </c>
      <c r="O2" s="12"/>
    </row>
    <row r="3" spans="1:15" ht="12.75">
      <c r="A3" s="53"/>
      <c r="B3" s="45"/>
      <c r="C3" s="16"/>
      <c r="D3" s="52"/>
      <c r="E3" s="38">
        <f aca="true" t="shared" si="5" ref="E3:E34">IF(ISBLANK(F3)," ",(E2+1))</f>
        <v>2</v>
      </c>
      <c r="F3" s="12">
        <v>2</v>
      </c>
      <c r="G3" s="23" t="str">
        <f t="shared" si="0"/>
        <v>m</v>
      </c>
      <c r="H3" s="53" t="str">
        <f t="shared" si="1"/>
        <v>m 1997-98</v>
      </c>
      <c r="I3" s="53" t="str">
        <f t="shared" si="2"/>
        <v>NAVICKAITĖ, Emilė</v>
      </c>
      <c r="J3" s="47">
        <f t="shared" si="3"/>
        <v>35815</v>
      </c>
      <c r="K3" s="53" t="str">
        <f t="shared" si="4"/>
        <v>Palanga </v>
      </c>
      <c r="L3" s="5"/>
      <c r="M3" s="5">
        <f aca="true" t="shared" si="6" ref="M3:M66">IF(ISBLANK(D3),"",(L3-$L$2))</f>
      </c>
      <c r="N3" s="33">
        <f>IF(ISBLANK(D3),"",(L3/nbox!$K$14))</f>
      </c>
      <c r="O3" s="12"/>
    </row>
    <row r="4" spans="1:15" ht="12.75">
      <c r="A4" s="53"/>
      <c r="B4" s="45"/>
      <c r="C4" s="16"/>
      <c r="D4" s="8"/>
      <c r="E4" s="38">
        <f t="shared" si="5"/>
        <v>3</v>
      </c>
      <c r="F4" s="12">
        <v>3</v>
      </c>
      <c r="G4" s="23" t="str">
        <f t="shared" si="0"/>
        <v>m</v>
      </c>
      <c r="H4" s="53" t="str">
        <f t="shared" si="1"/>
        <v>m 1997-98</v>
      </c>
      <c r="I4" s="53" t="str">
        <f t="shared" si="2"/>
        <v>VIRŠILAITĖ, Gabija</v>
      </c>
      <c r="J4" s="47">
        <f t="shared" si="3"/>
        <v>35767</v>
      </c>
      <c r="K4" s="53" t="str">
        <f t="shared" si="4"/>
        <v>Gargždai SPORTO MOKYKLA</v>
      </c>
      <c r="L4" s="5"/>
      <c r="M4" s="5">
        <f t="shared" si="6"/>
      </c>
      <c r="N4" s="33">
        <f>IF(ISBLANK(D4),"",(L4/nbox!$K$14))</f>
      </c>
      <c r="O4" s="12"/>
    </row>
    <row r="5" spans="1:15" ht="12.75">
      <c r="A5" s="53"/>
      <c r="B5" s="45"/>
      <c r="C5" s="16"/>
      <c r="D5" s="8"/>
      <c r="E5" s="38">
        <f t="shared" si="5"/>
        <v>4</v>
      </c>
      <c r="F5" s="12">
        <v>4</v>
      </c>
      <c r="G5" s="23" t="e">
        <f t="shared" si="0"/>
        <v>#N/A</v>
      </c>
      <c r="H5" s="53" t="e">
        <f t="shared" si="1"/>
        <v>#N/A</v>
      </c>
      <c r="I5" s="53" t="e">
        <f t="shared" si="2"/>
        <v>#N/A</v>
      </c>
      <c r="J5" s="47" t="e">
        <f t="shared" si="3"/>
        <v>#N/A</v>
      </c>
      <c r="K5" s="53" t="e">
        <f t="shared" si="4"/>
        <v>#N/A</v>
      </c>
      <c r="L5" s="5"/>
      <c r="M5" s="5">
        <f t="shared" si="6"/>
      </c>
      <c r="N5" s="33">
        <f>IF(ISBLANK(D5),"",(L5/nbox!$K$14))</f>
      </c>
      <c r="O5" s="12"/>
    </row>
    <row r="6" spans="1:15" ht="12.75">
      <c r="A6" s="53"/>
      <c r="B6" s="45"/>
      <c r="C6" s="16"/>
      <c r="D6" s="8"/>
      <c r="E6" s="38">
        <f t="shared" si="5"/>
        <v>5</v>
      </c>
      <c r="F6" s="12">
        <v>5</v>
      </c>
      <c r="G6" s="23" t="str">
        <f t="shared" si="0"/>
        <v>v</v>
      </c>
      <c r="H6" s="53" t="str">
        <f t="shared" si="1"/>
        <v>v 1997-98</v>
      </c>
      <c r="I6" s="53" t="str">
        <f t="shared" si="2"/>
        <v>BEINORAVIČIUS, Algimantas</v>
      </c>
      <c r="J6" s="47">
        <f t="shared" si="3"/>
        <v>35739</v>
      </c>
      <c r="K6" s="53" t="str">
        <f t="shared" si="4"/>
        <v>Palanga </v>
      </c>
      <c r="L6" s="5"/>
      <c r="M6" s="5">
        <f t="shared" si="6"/>
      </c>
      <c r="N6" s="33">
        <f>IF(ISBLANK(D6),"",(L6/nbox!$K$14))</f>
      </c>
      <c r="O6" s="12"/>
    </row>
    <row r="7" spans="1:15" ht="12.75">
      <c r="A7" s="53"/>
      <c r="B7" s="45"/>
      <c r="C7" s="16"/>
      <c r="D7" s="8"/>
      <c r="E7" s="38">
        <f t="shared" si="5"/>
        <v>6</v>
      </c>
      <c r="F7" s="12">
        <v>6</v>
      </c>
      <c r="G7" s="23" t="str">
        <f t="shared" si="0"/>
        <v>v</v>
      </c>
      <c r="H7" s="53" t="str">
        <f t="shared" si="1"/>
        <v>v 1985-94</v>
      </c>
      <c r="I7" s="53" t="str">
        <f t="shared" si="2"/>
        <v>PAZDRAZDIS, Aurimas</v>
      </c>
      <c r="J7" s="47">
        <f t="shared" si="3"/>
        <v>32675</v>
      </c>
      <c r="K7" s="53" t="str">
        <f t="shared" si="4"/>
        <v>Kretinga </v>
      </c>
      <c r="L7" s="5"/>
      <c r="M7" s="5">
        <f t="shared" si="6"/>
      </c>
      <c r="N7" s="33">
        <f>IF(ISBLANK(D7),"",(L7/nbox!$K$14))</f>
      </c>
      <c r="O7" s="12"/>
    </row>
    <row r="8" spans="1:15" ht="12.75">
      <c r="A8" s="53"/>
      <c r="B8" s="45"/>
      <c r="C8" s="16"/>
      <c r="D8" s="8"/>
      <c r="E8" s="38">
        <f t="shared" si="5"/>
        <v>7</v>
      </c>
      <c r="F8" s="12">
        <v>7</v>
      </c>
      <c r="G8" s="23" t="e">
        <f t="shared" si="0"/>
        <v>#N/A</v>
      </c>
      <c r="H8" s="53" t="e">
        <f t="shared" si="1"/>
        <v>#N/A</v>
      </c>
      <c r="I8" s="53" t="e">
        <f t="shared" si="2"/>
        <v>#N/A</v>
      </c>
      <c r="J8" s="47" t="e">
        <f t="shared" si="3"/>
        <v>#N/A</v>
      </c>
      <c r="K8" s="53" t="e">
        <f t="shared" si="4"/>
        <v>#N/A</v>
      </c>
      <c r="L8" s="5"/>
      <c r="M8" s="5">
        <f t="shared" si="6"/>
      </c>
      <c r="N8" s="33">
        <f>IF(ISBLANK(D8),"",(L8/nbox!$K$14))</f>
      </c>
      <c r="O8" s="12"/>
    </row>
    <row r="9" spans="1:15" ht="12.75">
      <c r="A9" s="53"/>
      <c r="B9" s="45"/>
      <c r="C9" s="16"/>
      <c r="D9" s="8"/>
      <c r="E9" s="38">
        <f t="shared" si="5"/>
        <v>8</v>
      </c>
      <c r="F9" s="12">
        <v>8</v>
      </c>
      <c r="G9" s="23" t="str">
        <f t="shared" si="0"/>
        <v>v</v>
      </c>
      <c r="H9" s="53" t="str">
        <f t="shared" si="1"/>
        <v>v 1975-84</v>
      </c>
      <c r="I9" s="53" t="str">
        <f t="shared" si="2"/>
        <v>LUKOŠAITIS, Arnas</v>
      </c>
      <c r="J9" s="47">
        <f t="shared" si="3"/>
        <v>28582</v>
      </c>
      <c r="K9" s="53" t="str">
        <f t="shared" si="4"/>
        <v>Šiaulių raj. LUKAS</v>
      </c>
      <c r="L9" s="5"/>
      <c r="M9" s="5">
        <f t="shared" si="6"/>
      </c>
      <c r="N9" s="33">
        <f>IF(ISBLANK(D9),"",(L9/nbox!$K$14))</f>
      </c>
      <c r="O9" s="12"/>
    </row>
    <row r="10" spans="1:15" ht="12.75">
      <c r="A10" s="53"/>
      <c r="B10" s="45"/>
      <c r="C10" s="16"/>
      <c r="D10" s="8"/>
      <c r="E10" s="38">
        <f t="shared" si="5"/>
        <v>9</v>
      </c>
      <c r="F10" s="12">
        <v>9</v>
      </c>
      <c r="G10" s="23" t="e">
        <f t="shared" si="0"/>
        <v>#N/A</v>
      </c>
      <c r="H10" s="53" t="e">
        <f t="shared" si="1"/>
        <v>#N/A</v>
      </c>
      <c r="I10" s="53" t="e">
        <f t="shared" si="2"/>
        <v>#N/A</v>
      </c>
      <c r="J10" s="47" t="e">
        <f t="shared" si="3"/>
        <v>#N/A</v>
      </c>
      <c r="K10" s="53" t="e">
        <f t="shared" si="4"/>
        <v>#N/A</v>
      </c>
      <c r="L10" s="5"/>
      <c r="M10" s="5">
        <f t="shared" si="6"/>
      </c>
      <c r="N10" s="33">
        <f>IF(ISBLANK(D10),"",(L10/nbox!$K$14))</f>
      </c>
      <c r="O10" s="12"/>
    </row>
    <row r="11" spans="1:15" ht="12.75">
      <c r="A11" s="53"/>
      <c r="B11" s="45"/>
      <c r="C11" s="16"/>
      <c r="D11" s="8"/>
      <c r="E11" s="38">
        <f t="shared" si="5"/>
        <v>10</v>
      </c>
      <c r="F11" s="12">
        <v>10</v>
      </c>
      <c r="G11" s="23" t="str">
        <f t="shared" si="0"/>
        <v>v</v>
      </c>
      <c r="H11" s="53" t="str">
        <f t="shared" si="1"/>
        <v>v 1985-94</v>
      </c>
      <c r="I11" s="53" t="str">
        <f t="shared" si="2"/>
        <v>STANIUS, Arnoldas</v>
      </c>
      <c r="J11" s="47">
        <f t="shared" si="3"/>
        <v>33156</v>
      </c>
      <c r="K11" s="53" t="str">
        <f t="shared" si="4"/>
        <v>Klaipėda </v>
      </c>
      <c r="L11" s="5"/>
      <c r="M11" s="5">
        <f t="shared" si="6"/>
      </c>
      <c r="N11" s="33">
        <f>IF(ISBLANK(D11),"",(L11/nbox!$K$14))</f>
      </c>
      <c r="O11" s="12"/>
    </row>
    <row r="12" spans="1:15" ht="12.75">
      <c r="A12" s="53"/>
      <c r="B12" s="45"/>
      <c r="C12" s="16"/>
      <c r="D12" s="8"/>
      <c r="E12" s="38">
        <f t="shared" si="5"/>
        <v>11</v>
      </c>
      <c r="F12" s="12">
        <v>11</v>
      </c>
      <c r="G12" s="23" t="str">
        <f t="shared" si="0"/>
        <v>m</v>
      </c>
      <c r="H12" s="53" t="str">
        <f t="shared" si="1"/>
        <v>m 1985-94</v>
      </c>
      <c r="I12" s="53" t="str">
        <f t="shared" si="2"/>
        <v>MIŠINA, Veronika</v>
      </c>
      <c r="J12" s="47">
        <f t="shared" si="3"/>
        <v>34405</v>
      </c>
      <c r="K12" s="53" t="str">
        <f t="shared" si="4"/>
        <v>Klaipėda MARATONAS</v>
      </c>
      <c r="L12" s="5"/>
      <c r="M12" s="5">
        <f t="shared" si="6"/>
      </c>
      <c r="N12" s="33">
        <f>IF(ISBLANK(D12),"",(L12/nbox!$K$14))</f>
      </c>
      <c r="O12" s="12"/>
    </row>
    <row r="13" spans="1:15" ht="12.75">
      <c r="A13" s="53"/>
      <c r="B13" s="45"/>
      <c r="C13" s="16"/>
      <c r="D13" s="8"/>
      <c r="E13" s="38">
        <f t="shared" si="5"/>
        <v>12</v>
      </c>
      <c r="F13" s="12">
        <v>12</v>
      </c>
      <c r="G13" s="23" t="str">
        <f t="shared" si="0"/>
        <v>v</v>
      </c>
      <c r="H13" s="53" t="str">
        <f t="shared" si="1"/>
        <v>v 2001&lt;</v>
      </c>
      <c r="I13" s="53" t="str">
        <f t="shared" si="2"/>
        <v>JANKAUSKAS, Mantas</v>
      </c>
      <c r="J13" s="47">
        <f t="shared" si="3"/>
        <v>37181</v>
      </c>
      <c r="K13" s="53" t="str">
        <f t="shared" si="4"/>
        <v>Gargždai SPORTO MOKYKLA</v>
      </c>
      <c r="L13" s="5"/>
      <c r="M13" s="5">
        <f t="shared" si="6"/>
      </c>
      <c r="N13" s="33">
        <f>IF(ISBLANK(D13),"",(L13/nbox!$K$14))</f>
      </c>
      <c r="O13" s="12"/>
    </row>
    <row r="14" spans="1:15" ht="12.75">
      <c r="A14" s="53"/>
      <c r="B14" s="45"/>
      <c r="C14" s="16"/>
      <c r="D14" s="8"/>
      <c r="E14" s="38">
        <f t="shared" si="5"/>
        <v>13</v>
      </c>
      <c r="F14" s="12">
        <v>13</v>
      </c>
      <c r="G14" s="23" t="str">
        <f t="shared" si="0"/>
        <v>m</v>
      </c>
      <c r="H14" s="53" t="str">
        <f t="shared" si="1"/>
        <v>m 1997-98</v>
      </c>
      <c r="I14" s="53" t="str">
        <f t="shared" si="2"/>
        <v>GRUODYTĖ, Vilmantė</v>
      </c>
      <c r="J14" s="47">
        <f t="shared" si="3"/>
        <v>35840</v>
      </c>
      <c r="K14" s="53" t="str">
        <f t="shared" si="4"/>
        <v>Klaipėda MARATONAS</v>
      </c>
      <c r="L14" s="5"/>
      <c r="M14" s="5">
        <f t="shared" si="6"/>
      </c>
      <c r="N14" s="33">
        <f>IF(ISBLANK(D14),"",(L14/nbox!$K$14))</f>
      </c>
      <c r="O14" s="12"/>
    </row>
    <row r="15" spans="1:15" ht="12.75">
      <c r="A15" s="53"/>
      <c r="B15" s="45"/>
      <c r="C15" s="16"/>
      <c r="D15" s="8"/>
      <c r="E15" s="38">
        <f t="shared" si="5"/>
        <v>14</v>
      </c>
      <c r="F15" s="12">
        <v>14</v>
      </c>
      <c r="G15" s="23" t="str">
        <f t="shared" si="0"/>
        <v>v</v>
      </c>
      <c r="H15" s="53" t="str">
        <f t="shared" si="1"/>
        <v>v 1995-96</v>
      </c>
      <c r="I15" s="53" t="str">
        <f t="shared" si="2"/>
        <v>JURČIUS, Modestas</v>
      </c>
      <c r="J15" s="47">
        <f t="shared" si="3"/>
        <v>35429</v>
      </c>
      <c r="K15" s="53" t="str">
        <f t="shared" si="4"/>
        <v>Klaipėda </v>
      </c>
      <c r="L15" s="5"/>
      <c r="M15" s="5">
        <f t="shared" si="6"/>
      </c>
      <c r="N15" s="33">
        <f>IF(ISBLANK(D15),"",(L15/nbox!$K$14))</f>
      </c>
      <c r="O15" s="12"/>
    </row>
    <row r="16" spans="1:15" ht="12.75">
      <c r="A16" s="53"/>
      <c r="B16" s="45"/>
      <c r="C16" s="16"/>
      <c r="D16" s="8"/>
      <c r="E16" s="38">
        <f t="shared" si="5"/>
        <v>15</v>
      </c>
      <c r="F16" s="12">
        <v>15</v>
      </c>
      <c r="G16" s="23" t="str">
        <f t="shared" si="0"/>
        <v>m</v>
      </c>
      <c r="H16" s="53" t="str">
        <f t="shared" si="1"/>
        <v>m 1975-84</v>
      </c>
      <c r="I16" s="53" t="str">
        <f t="shared" si="2"/>
        <v>STULGINSKIENĖ, Ligita</v>
      </c>
      <c r="J16" s="47">
        <f t="shared" si="3"/>
        <v>28880</v>
      </c>
      <c r="K16" s="53" t="str">
        <f t="shared" si="4"/>
        <v>Klaipėda </v>
      </c>
      <c r="L16" s="5"/>
      <c r="M16" s="5">
        <f t="shared" si="6"/>
      </c>
      <c r="N16" s="33">
        <f>IF(ISBLANK(D16),"",(L16/nbox!$K$14))</f>
      </c>
      <c r="O16" s="12"/>
    </row>
    <row r="17" spans="1:15" ht="12.75">
      <c r="A17" s="53"/>
      <c r="B17" s="45"/>
      <c r="C17" s="16"/>
      <c r="D17" s="8"/>
      <c r="E17" s="38">
        <f t="shared" si="5"/>
        <v>16</v>
      </c>
      <c r="F17" s="12">
        <v>16</v>
      </c>
      <c r="G17" s="23" t="str">
        <f t="shared" si="0"/>
        <v>v</v>
      </c>
      <c r="H17" s="53" t="str">
        <f t="shared" si="1"/>
        <v>v 2001&lt;</v>
      </c>
      <c r="I17" s="53" t="str">
        <f t="shared" si="2"/>
        <v>KLIMAVIČIUS, Modestas</v>
      </c>
      <c r="J17" s="47">
        <f t="shared" si="3"/>
        <v>37562</v>
      </c>
      <c r="K17" s="53" t="str">
        <f t="shared" si="4"/>
        <v>Klaipėda </v>
      </c>
      <c r="L17" s="5"/>
      <c r="M17" s="5">
        <f t="shared" si="6"/>
      </c>
      <c r="N17" s="33">
        <f>IF(ISBLANK(D17),"",(L17/nbox!$K$14))</f>
      </c>
      <c r="O17" s="12"/>
    </row>
    <row r="18" spans="1:15" ht="12.75">
      <c r="A18" s="53"/>
      <c r="B18" s="45"/>
      <c r="C18" s="16"/>
      <c r="D18" s="8"/>
      <c r="E18" s="38">
        <f t="shared" si="5"/>
        <v>17</v>
      </c>
      <c r="F18" s="12">
        <v>17</v>
      </c>
      <c r="G18" s="23" t="str">
        <f t="shared" si="0"/>
        <v>m</v>
      </c>
      <c r="H18" s="53" t="str">
        <f t="shared" si="1"/>
        <v>m 2001&lt;</v>
      </c>
      <c r="I18" s="53" t="str">
        <f t="shared" si="2"/>
        <v>GRIKŠAITĖ, Neda</v>
      </c>
      <c r="J18" s="47">
        <f t="shared" si="3"/>
        <v>37476</v>
      </c>
      <c r="K18" s="53" t="str">
        <f t="shared" si="4"/>
        <v>Gargždai SPORTO MOKYKLA</v>
      </c>
      <c r="L18" s="5"/>
      <c r="M18" s="5">
        <f t="shared" si="6"/>
      </c>
      <c r="N18" s="33">
        <f>IF(ISBLANK(D18),"",(L18/nbox!$K$14))</f>
      </c>
      <c r="O18" s="12"/>
    </row>
    <row r="19" spans="1:15" ht="12.75">
      <c r="A19" s="53"/>
      <c r="B19" s="45"/>
      <c r="C19" s="16"/>
      <c r="D19" s="8"/>
      <c r="E19" s="38">
        <f t="shared" si="5"/>
        <v>18</v>
      </c>
      <c r="F19" s="12">
        <v>18</v>
      </c>
      <c r="G19" s="23" t="str">
        <f t="shared" si="0"/>
        <v>v</v>
      </c>
      <c r="H19" s="53" t="str">
        <f t="shared" si="1"/>
        <v>v 1995-96</v>
      </c>
      <c r="I19" s="53" t="str">
        <f t="shared" si="2"/>
        <v>GRIGALIŪNAS, Rokas</v>
      </c>
      <c r="J19" s="47">
        <f t="shared" si="3"/>
        <v>34883</v>
      </c>
      <c r="K19" s="53" t="str">
        <f t="shared" si="4"/>
        <v>Kretinga </v>
      </c>
      <c r="L19" s="5"/>
      <c r="M19" s="5">
        <f t="shared" si="6"/>
      </c>
      <c r="N19" s="33">
        <f>IF(ISBLANK(D19),"",(L19/nbox!$K$14))</f>
      </c>
      <c r="O19" s="12"/>
    </row>
    <row r="20" spans="1:15" ht="12.75">
      <c r="A20" s="53"/>
      <c r="B20" s="45"/>
      <c r="C20" s="16"/>
      <c r="D20" s="8"/>
      <c r="E20" s="38">
        <f t="shared" si="5"/>
        <v>19</v>
      </c>
      <c r="F20" s="12">
        <v>19</v>
      </c>
      <c r="G20" s="23" t="e">
        <f t="shared" si="0"/>
        <v>#N/A</v>
      </c>
      <c r="H20" s="53" t="e">
        <f t="shared" si="1"/>
        <v>#N/A</v>
      </c>
      <c r="I20" s="53" t="e">
        <f t="shared" si="2"/>
        <v>#N/A</v>
      </c>
      <c r="J20" s="47" t="e">
        <f t="shared" si="3"/>
        <v>#N/A</v>
      </c>
      <c r="K20" s="53" t="e">
        <f t="shared" si="4"/>
        <v>#N/A</v>
      </c>
      <c r="L20" s="5"/>
      <c r="M20" s="5">
        <f t="shared" si="6"/>
      </c>
      <c r="N20" s="33">
        <f>IF(ISBLANK(D20),"",(L20/nbox!$K$14))</f>
      </c>
      <c r="O20" s="12"/>
    </row>
    <row r="21" spans="1:15" ht="12.75">
      <c r="A21" s="53"/>
      <c r="B21" s="45"/>
      <c r="C21" s="16"/>
      <c r="D21" s="8"/>
      <c r="E21" s="38">
        <f t="shared" si="5"/>
        <v>20</v>
      </c>
      <c r="F21" s="12">
        <v>20</v>
      </c>
      <c r="G21" s="23" t="str">
        <f t="shared" si="0"/>
        <v>v</v>
      </c>
      <c r="H21" s="53" t="str">
        <f t="shared" si="1"/>
        <v>v 1985-94</v>
      </c>
      <c r="I21" s="53" t="str">
        <f t="shared" si="2"/>
        <v>KIMĖNAS, Edgaras</v>
      </c>
      <c r="J21" s="47">
        <f t="shared" si="3"/>
        <v>32974</v>
      </c>
      <c r="K21" s="53" t="str">
        <f t="shared" si="4"/>
        <v>Klaipėda </v>
      </c>
      <c r="L21" s="5"/>
      <c r="M21" s="5">
        <f t="shared" si="6"/>
      </c>
      <c r="N21" s="33">
        <f>IF(ISBLANK(D21),"",(L21/nbox!$K$14))</f>
      </c>
      <c r="O21" s="12"/>
    </row>
    <row r="22" spans="1:15" ht="12.75">
      <c r="A22" s="53"/>
      <c r="B22" s="45"/>
      <c r="C22" s="16"/>
      <c r="D22" s="8"/>
      <c r="E22" s="38">
        <f t="shared" si="5"/>
        <v>21</v>
      </c>
      <c r="F22" s="12">
        <v>21</v>
      </c>
      <c r="G22" s="23" t="str">
        <f t="shared" si="0"/>
        <v>v</v>
      </c>
      <c r="H22" s="53" t="str">
        <f t="shared" si="1"/>
        <v>v 1985-94</v>
      </c>
      <c r="I22" s="53" t="str">
        <f t="shared" si="2"/>
        <v>MICKEVIČIUS, Giedrius</v>
      </c>
      <c r="J22" s="47">
        <f t="shared" si="3"/>
        <v>34239</v>
      </c>
      <c r="K22" s="53" t="str">
        <f t="shared" si="4"/>
        <v>Klaipėda MARATONAS</v>
      </c>
      <c r="L22" s="5"/>
      <c r="M22" s="5">
        <f t="shared" si="6"/>
      </c>
      <c r="N22" s="33">
        <f>IF(ISBLANK(D22),"",(L22/nbox!$K$14))</f>
      </c>
      <c r="O22" s="12"/>
    </row>
    <row r="23" spans="1:15" ht="12.75">
      <c r="A23" s="53"/>
      <c r="B23" s="45"/>
      <c r="C23" s="16"/>
      <c r="D23" s="8"/>
      <c r="E23" s="38">
        <f t="shared" si="5"/>
        <v>22</v>
      </c>
      <c r="F23" s="12">
        <v>22</v>
      </c>
      <c r="G23" s="23" t="e">
        <f t="shared" si="0"/>
        <v>#N/A</v>
      </c>
      <c r="H23" s="53" t="e">
        <f t="shared" si="1"/>
        <v>#N/A</v>
      </c>
      <c r="I23" s="53" t="e">
        <f t="shared" si="2"/>
        <v>#N/A</v>
      </c>
      <c r="J23" s="47" t="e">
        <f t="shared" si="3"/>
        <v>#N/A</v>
      </c>
      <c r="K23" s="53" t="e">
        <f t="shared" si="4"/>
        <v>#N/A</v>
      </c>
      <c r="L23" s="5"/>
      <c r="M23" s="5">
        <f t="shared" si="6"/>
      </c>
      <c r="N23" s="33">
        <f>IF(ISBLANK(D23),"",(L23/nbox!$K$14))</f>
      </c>
      <c r="O23" s="12"/>
    </row>
    <row r="24" spans="1:15" ht="12.75">
      <c r="A24" s="53"/>
      <c r="B24" s="45"/>
      <c r="C24" s="16"/>
      <c r="D24" s="8"/>
      <c r="E24" s="38">
        <f t="shared" si="5"/>
        <v>23</v>
      </c>
      <c r="F24" s="12">
        <v>23</v>
      </c>
      <c r="G24" s="23" t="str">
        <f t="shared" si="0"/>
        <v>v</v>
      </c>
      <c r="H24" s="53" t="str">
        <f t="shared" si="1"/>
        <v>v 1974&gt;</v>
      </c>
      <c r="I24" s="53" t="str">
        <f t="shared" si="2"/>
        <v>NAVICKAS, Marius</v>
      </c>
      <c r="J24" s="47">
        <f t="shared" si="3"/>
        <v>27288</v>
      </c>
      <c r="K24" s="53" t="str">
        <f t="shared" si="4"/>
        <v>Palanga </v>
      </c>
      <c r="L24" s="5"/>
      <c r="M24" s="5">
        <f t="shared" si="6"/>
      </c>
      <c r="N24" s="33">
        <f>IF(ISBLANK(D24),"",(L24/nbox!$K$14))</f>
      </c>
      <c r="O24" s="12"/>
    </row>
    <row r="25" spans="1:15" ht="12.75">
      <c r="A25" s="53"/>
      <c r="B25" s="45"/>
      <c r="C25" s="16"/>
      <c r="D25" s="8"/>
      <c r="E25" s="38">
        <f t="shared" si="5"/>
        <v>24</v>
      </c>
      <c r="F25" s="12">
        <v>24</v>
      </c>
      <c r="G25" s="23" t="e">
        <f t="shared" si="0"/>
        <v>#N/A</v>
      </c>
      <c r="H25" s="53" t="e">
        <f t="shared" si="1"/>
        <v>#N/A</v>
      </c>
      <c r="I25" s="53" t="e">
        <f t="shared" si="2"/>
        <v>#N/A</v>
      </c>
      <c r="J25" s="47" t="e">
        <f t="shared" si="3"/>
        <v>#N/A</v>
      </c>
      <c r="K25" s="53" t="e">
        <f t="shared" si="4"/>
        <v>#N/A</v>
      </c>
      <c r="L25" s="5"/>
      <c r="M25" s="5">
        <f t="shared" si="6"/>
      </c>
      <c r="N25" s="33">
        <f>IF(ISBLANK(D25),"",(L25/nbox!$K$14))</f>
      </c>
      <c r="O25" s="12"/>
    </row>
    <row r="26" spans="1:15" ht="12.75">
      <c r="A26" s="53"/>
      <c r="B26" s="45"/>
      <c r="C26" s="16"/>
      <c r="D26" s="8"/>
      <c r="E26" s="38">
        <f t="shared" si="5"/>
        <v>25</v>
      </c>
      <c r="F26" s="12">
        <v>25</v>
      </c>
      <c r="G26" s="23" t="str">
        <f t="shared" si="0"/>
        <v>v</v>
      </c>
      <c r="H26" s="53" t="str">
        <f t="shared" si="1"/>
        <v>v 1997-98</v>
      </c>
      <c r="I26" s="53" t="str">
        <f t="shared" si="2"/>
        <v>RIAUKA, Paulius</v>
      </c>
      <c r="J26" s="47">
        <f t="shared" si="3"/>
        <v>35687</v>
      </c>
      <c r="K26" s="53" t="str">
        <f t="shared" si="4"/>
        <v>Gargždai SPORTO MOKYKLA</v>
      </c>
      <c r="L26" s="5"/>
      <c r="M26" s="5">
        <f t="shared" si="6"/>
      </c>
      <c r="N26" s="33">
        <f>IF(ISBLANK(D26),"",(L26/nbox!$K$14))</f>
      </c>
      <c r="O26" s="12"/>
    </row>
    <row r="27" spans="1:15" ht="12.75">
      <c r="A27" s="53"/>
      <c r="B27" s="45"/>
      <c r="C27" s="16"/>
      <c r="D27" s="8"/>
      <c r="E27" s="38">
        <f t="shared" si="5"/>
        <v>26</v>
      </c>
      <c r="F27" s="12">
        <v>26</v>
      </c>
      <c r="G27" s="23" t="str">
        <f t="shared" si="0"/>
        <v>v</v>
      </c>
      <c r="H27" s="53" t="str">
        <f t="shared" si="1"/>
        <v>v 1999-2000</v>
      </c>
      <c r="I27" s="53" t="str">
        <f t="shared" si="2"/>
        <v>GIKARAS, Laurynas</v>
      </c>
      <c r="J27" s="47">
        <f t="shared" si="3"/>
        <v>36548</v>
      </c>
      <c r="K27" s="53" t="str">
        <f t="shared" si="4"/>
        <v>Salantai </v>
      </c>
      <c r="L27" s="5"/>
      <c r="M27" s="5">
        <f t="shared" si="6"/>
      </c>
      <c r="N27" s="33">
        <f>IF(ISBLANK(D27),"",(L27/nbox!$K$14))</f>
      </c>
      <c r="O27" s="12"/>
    </row>
    <row r="28" spans="1:15" ht="12.75">
      <c r="A28" s="53"/>
      <c r="B28" s="45"/>
      <c r="C28" s="16"/>
      <c r="D28" s="8"/>
      <c r="E28" s="38">
        <f t="shared" si="5"/>
        <v>27</v>
      </c>
      <c r="F28" s="12">
        <v>27</v>
      </c>
      <c r="G28" s="23" t="str">
        <f t="shared" si="0"/>
        <v>v</v>
      </c>
      <c r="H28" s="53" t="str">
        <f t="shared" si="1"/>
        <v>v 1995-96</v>
      </c>
      <c r="I28" s="53" t="str">
        <f t="shared" si="2"/>
        <v>KOVECKIS, Rokas</v>
      </c>
      <c r="J28" s="47">
        <f t="shared" si="3"/>
        <v>35424</v>
      </c>
      <c r="K28" s="53" t="str">
        <f t="shared" si="4"/>
        <v>Palanga </v>
      </c>
      <c r="L28" s="5"/>
      <c r="M28" s="5">
        <f t="shared" si="6"/>
      </c>
      <c r="N28" s="33">
        <f>IF(ISBLANK(D28),"",(L28/nbox!$K$14))</f>
      </c>
      <c r="O28" s="12"/>
    </row>
    <row r="29" spans="1:15" ht="12.75">
      <c r="A29" s="53"/>
      <c r="B29" s="45"/>
      <c r="C29" s="16"/>
      <c r="D29" s="8"/>
      <c r="E29" s="38">
        <f t="shared" si="5"/>
        <v>28</v>
      </c>
      <c r="F29" s="12">
        <v>28</v>
      </c>
      <c r="G29" s="23" t="str">
        <f t="shared" si="0"/>
        <v>v</v>
      </c>
      <c r="H29" s="53" t="str">
        <f t="shared" si="1"/>
        <v>v 1975-84</v>
      </c>
      <c r="I29" s="53" t="str">
        <f t="shared" si="2"/>
        <v>UKRINAS, Tadas</v>
      </c>
      <c r="J29" s="47">
        <f t="shared" si="3"/>
        <v>30983</v>
      </c>
      <c r="K29" s="53" t="str">
        <f t="shared" si="4"/>
        <v>Klaipėda </v>
      </c>
      <c r="L29" s="5"/>
      <c r="M29" s="5">
        <f t="shared" si="6"/>
      </c>
      <c r="N29" s="33">
        <f>IF(ISBLANK(D29),"",(L29/nbox!$K$14))</f>
      </c>
      <c r="O29" s="12"/>
    </row>
    <row r="30" spans="1:15" ht="12.75">
      <c r="A30" s="53"/>
      <c r="B30" s="45"/>
      <c r="C30" s="16"/>
      <c r="D30" s="8"/>
      <c r="E30" s="38">
        <f t="shared" si="5"/>
        <v>29</v>
      </c>
      <c r="F30" s="12">
        <v>29</v>
      </c>
      <c r="G30" s="23" t="e">
        <f t="shared" si="0"/>
        <v>#N/A</v>
      </c>
      <c r="H30" s="53" t="e">
        <f t="shared" si="1"/>
        <v>#N/A</v>
      </c>
      <c r="I30" s="53" t="e">
        <f t="shared" si="2"/>
        <v>#N/A</v>
      </c>
      <c r="J30" s="47" t="e">
        <f t="shared" si="3"/>
        <v>#N/A</v>
      </c>
      <c r="K30" s="53" t="e">
        <f t="shared" si="4"/>
        <v>#N/A</v>
      </c>
      <c r="L30" s="5"/>
      <c r="M30" s="5">
        <f t="shared" si="6"/>
      </c>
      <c r="N30" s="33">
        <f>IF(ISBLANK(D30),"",(L30/nbox!$K$14))</f>
      </c>
      <c r="O30" s="12"/>
    </row>
    <row r="31" spans="1:15" ht="12.75">
      <c r="A31" s="53"/>
      <c r="B31" s="45"/>
      <c r="C31" s="16"/>
      <c r="D31" s="8"/>
      <c r="E31" s="38">
        <f t="shared" si="5"/>
        <v>30</v>
      </c>
      <c r="F31" s="12">
        <v>30</v>
      </c>
      <c r="G31" s="23" t="str">
        <f t="shared" si="0"/>
        <v>v</v>
      </c>
      <c r="H31" s="53" t="str">
        <f t="shared" si="1"/>
        <v>v 1974&gt;</v>
      </c>
      <c r="I31" s="53" t="str">
        <f t="shared" si="2"/>
        <v>ČERAUSKAS, Algis</v>
      </c>
      <c r="J31" s="47">
        <f t="shared" si="3"/>
        <v>25428</v>
      </c>
      <c r="K31" s="53" t="str">
        <f t="shared" si="4"/>
        <v>Tauragė ŠEIMA</v>
      </c>
      <c r="L31" s="5"/>
      <c r="M31" s="5">
        <f t="shared" si="6"/>
      </c>
      <c r="N31" s="33">
        <f>IF(ISBLANK(D31),"",(L31/nbox!$K$14))</f>
      </c>
      <c r="O31" s="12"/>
    </row>
    <row r="32" spans="1:15" ht="12.75">
      <c r="A32" s="53"/>
      <c r="B32" s="45"/>
      <c r="C32" s="16"/>
      <c r="D32" s="8"/>
      <c r="E32" s="38">
        <f t="shared" si="5"/>
        <v>31</v>
      </c>
      <c r="F32" s="12">
        <v>31</v>
      </c>
      <c r="G32" s="23" t="str">
        <f t="shared" si="0"/>
        <v>m</v>
      </c>
      <c r="H32" s="53" t="str">
        <f t="shared" si="1"/>
        <v>m 1999-2000</v>
      </c>
      <c r="I32" s="53" t="str">
        <f t="shared" si="2"/>
        <v>RĖZGYTĖ, Greta</v>
      </c>
      <c r="J32" s="47">
        <f t="shared" si="3"/>
        <v>36416</v>
      </c>
      <c r="K32" s="53" t="str">
        <f t="shared" si="4"/>
        <v>Šiaulių raj. LUKAS</v>
      </c>
      <c r="L32" s="5"/>
      <c r="M32" s="5">
        <f t="shared" si="6"/>
      </c>
      <c r="N32" s="33">
        <f>IF(ISBLANK(D32),"",(L32/nbox!$K$14))</f>
      </c>
      <c r="O32" s="12"/>
    </row>
    <row r="33" spans="1:15" ht="12.75">
      <c r="A33" s="53"/>
      <c r="B33" s="45"/>
      <c r="C33" s="16"/>
      <c r="D33" s="8"/>
      <c r="E33" s="38">
        <f t="shared" si="5"/>
        <v>32</v>
      </c>
      <c r="F33" s="12">
        <v>32</v>
      </c>
      <c r="G33" s="23" t="str">
        <f t="shared" si="0"/>
        <v>v</v>
      </c>
      <c r="H33" s="53" t="str">
        <f t="shared" si="1"/>
        <v>v 1974&gt;</v>
      </c>
      <c r="I33" s="53" t="str">
        <f t="shared" si="2"/>
        <v>DARULIS, Evaldas</v>
      </c>
      <c r="J33" s="47">
        <f t="shared" si="3"/>
        <v>26254</v>
      </c>
      <c r="K33" s="53" t="str">
        <f t="shared" si="4"/>
        <v>Klaipėda MARATONAS</v>
      </c>
      <c r="L33" s="5"/>
      <c r="M33" s="5">
        <f t="shared" si="6"/>
      </c>
      <c r="N33" s="33">
        <f>IF(ISBLANK(D33),"",(L33/nbox!$K$14))</f>
      </c>
      <c r="O33" s="12"/>
    </row>
    <row r="34" spans="1:15" ht="12.75">
      <c r="A34" s="53"/>
      <c r="B34" s="45"/>
      <c r="C34" s="16"/>
      <c r="D34" s="8"/>
      <c r="E34" s="38">
        <f t="shared" si="5"/>
        <v>33</v>
      </c>
      <c r="F34" s="12">
        <v>33</v>
      </c>
      <c r="G34" s="23" t="str">
        <f t="shared" si="0"/>
        <v>m</v>
      </c>
      <c r="H34" s="53" t="str">
        <f t="shared" si="1"/>
        <v>m 1999-2000</v>
      </c>
      <c r="I34" s="53" t="str">
        <f t="shared" si="2"/>
        <v>PETRUTYTĖ, Kotryna</v>
      </c>
      <c r="J34" s="47">
        <f t="shared" si="3"/>
        <v>36861</v>
      </c>
      <c r="K34" s="53" t="str">
        <f t="shared" si="4"/>
        <v>Klaipėda MARATONAS</v>
      </c>
      <c r="L34" s="5"/>
      <c r="M34" s="5">
        <f t="shared" si="6"/>
      </c>
      <c r="N34" s="33">
        <f>IF(ISBLANK(D34),"",(L34/nbox!$K$14))</f>
      </c>
      <c r="O34" s="12"/>
    </row>
    <row r="35" spans="1:15" ht="12.75">
      <c r="A35" s="53"/>
      <c r="B35" s="45"/>
      <c r="C35" s="16"/>
      <c r="D35" s="8"/>
      <c r="E35" s="38">
        <f aca="true" t="shared" si="7" ref="E35:E66">IF(ISBLANK(F35)," ",(E34+1))</f>
        <v>34</v>
      </c>
      <c r="F35" s="12">
        <v>34</v>
      </c>
      <c r="G35" s="23" t="str">
        <f t="shared" si="0"/>
        <v>m</v>
      </c>
      <c r="H35" s="53" t="str">
        <f t="shared" si="1"/>
        <v>m 2001&lt;</v>
      </c>
      <c r="I35" s="53" t="str">
        <f t="shared" si="2"/>
        <v>GRUZDYTĖ, Deira</v>
      </c>
      <c r="J35" s="47">
        <f t="shared" si="3"/>
        <v>38401</v>
      </c>
      <c r="K35" s="53" t="str">
        <f t="shared" si="4"/>
        <v>Gargždai SPORTO MOKYKLA</v>
      </c>
      <c r="L35" s="5"/>
      <c r="M35" s="5">
        <f t="shared" si="6"/>
      </c>
      <c r="N35" s="33">
        <f>IF(ISBLANK(D35),"",(L35/nbox!$K$14))</f>
      </c>
      <c r="O35" s="12"/>
    </row>
    <row r="36" spans="1:15" ht="12.75">
      <c r="A36" s="53"/>
      <c r="B36" s="45"/>
      <c r="C36" s="16"/>
      <c r="D36" s="8"/>
      <c r="E36" s="38">
        <f t="shared" si="7"/>
        <v>35</v>
      </c>
      <c r="F36" s="12">
        <v>35</v>
      </c>
      <c r="G36" s="23" t="str">
        <f t="shared" si="0"/>
        <v>v</v>
      </c>
      <c r="H36" s="53" t="str">
        <f t="shared" si="1"/>
        <v>v 1974&gt;</v>
      </c>
      <c r="I36" s="53" t="str">
        <f t="shared" si="2"/>
        <v>VAIČIUS, Kęstutis</v>
      </c>
      <c r="J36" s="47">
        <f t="shared" si="3"/>
        <v>26374</v>
      </c>
      <c r="K36" s="53" t="str">
        <f t="shared" si="4"/>
        <v>Klaipėda </v>
      </c>
      <c r="L36" s="5"/>
      <c r="M36" s="5">
        <f t="shared" si="6"/>
      </c>
      <c r="N36" s="33">
        <f>IF(ISBLANK(D36),"",(L36/nbox!$K$14))</f>
      </c>
      <c r="O36" s="12"/>
    </row>
    <row r="37" spans="1:15" ht="12.75">
      <c r="A37" s="53"/>
      <c r="B37" s="45"/>
      <c r="C37" s="16"/>
      <c r="D37" s="8"/>
      <c r="E37" s="38">
        <f t="shared" si="7"/>
        <v>36</v>
      </c>
      <c r="F37" s="12">
        <v>36</v>
      </c>
      <c r="G37" s="23" t="str">
        <f t="shared" si="0"/>
        <v>v</v>
      </c>
      <c r="H37" s="53" t="str">
        <f t="shared" si="1"/>
        <v>v 1974&gt;</v>
      </c>
      <c r="I37" s="53" t="str">
        <f t="shared" si="2"/>
        <v>RAMONAS, Gintautas</v>
      </c>
      <c r="J37" s="47">
        <f t="shared" si="3"/>
        <v>24992</v>
      </c>
      <c r="K37" s="53" t="str">
        <f t="shared" si="4"/>
        <v>Klaipėda LPM</v>
      </c>
      <c r="L37" s="5"/>
      <c r="M37" s="5">
        <f t="shared" si="6"/>
      </c>
      <c r="N37" s="33">
        <f>IF(ISBLANK(D37),"",(L37/nbox!$K$14))</f>
      </c>
      <c r="O37" s="12"/>
    </row>
    <row r="38" spans="1:15" ht="12.75">
      <c r="A38" s="53"/>
      <c r="B38" s="45"/>
      <c r="C38" s="16"/>
      <c r="D38" s="8"/>
      <c r="E38" s="38">
        <f t="shared" si="7"/>
        <v>37</v>
      </c>
      <c r="F38" s="12">
        <v>37</v>
      </c>
      <c r="G38" s="23" t="e">
        <f t="shared" si="0"/>
        <v>#N/A</v>
      </c>
      <c r="H38" s="53" t="e">
        <f t="shared" si="1"/>
        <v>#N/A</v>
      </c>
      <c r="I38" s="53" t="e">
        <f t="shared" si="2"/>
        <v>#N/A</v>
      </c>
      <c r="J38" s="47" t="e">
        <f t="shared" si="3"/>
        <v>#N/A</v>
      </c>
      <c r="K38" s="53" t="e">
        <f t="shared" si="4"/>
        <v>#N/A</v>
      </c>
      <c r="L38" s="5"/>
      <c r="M38" s="5">
        <f t="shared" si="6"/>
      </c>
      <c r="N38" s="33">
        <f>IF(ISBLANK(D38),"",(L38/nbox!$K$14))</f>
      </c>
      <c r="O38" s="12"/>
    </row>
    <row r="39" spans="1:15" ht="12.75">
      <c r="A39" s="53"/>
      <c r="B39" s="45"/>
      <c r="C39" s="16"/>
      <c r="D39" s="8"/>
      <c r="E39" s="38">
        <f t="shared" si="7"/>
        <v>38</v>
      </c>
      <c r="F39" s="12">
        <v>38</v>
      </c>
      <c r="G39" s="23" t="e">
        <f t="shared" si="0"/>
        <v>#N/A</v>
      </c>
      <c r="H39" s="53" t="e">
        <f t="shared" si="1"/>
        <v>#N/A</v>
      </c>
      <c r="I39" s="53" t="e">
        <f t="shared" si="2"/>
        <v>#N/A</v>
      </c>
      <c r="J39" s="47" t="e">
        <f t="shared" si="3"/>
        <v>#N/A</v>
      </c>
      <c r="K39" s="53" t="e">
        <f t="shared" si="4"/>
        <v>#N/A</v>
      </c>
      <c r="L39" s="5"/>
      <c r="M39" s="5">
        <f t="shared" si="6"/>
      </c>
      <c r="N39" s="33">
        <f>IF(ISBLANK(D39),"",(L39/nbox!$K$14))</f>
      </c>
      <c r="O39" s="12"/>
    </row>
    <row r="40" spans="1:15" ht="12.75">
      <c r="A40" s="53"/>
      <c r="B40" s="45"/>
      <c r="C40" s="16"/>
      <c r="D40" s="8"/>
      <c r="E40" s="38">
        <f t="shared" si="7"/>
        <v>39</v>
      </c>
      <c r="F40" s="12">
        <v>39</v>
      </c>
      <c r="G40" s="23" t="e">
        <f t="shared" si="0"/>
        <v>#N/A</v>
      </c>
      <c r="H40" s="53" t="e">
        <f t="shared" si="1"/>
        <v>#N/A</v>
      </c>
      <c r="I40" s="53" t="e">
        <f t="shared" si="2"/>
        <v>#N/A</v>
      </c>
      <c r="J40" s="47" t="e">
        <f t="shared" si="3"/>
        <v>#N/A</v>
      </c>
      <c r="K40" s="53" t="e">
        <f t="shared" si="4"/>
        <v>#N/A</v>
      </c>
      <c r="L40" s="5"/>
      <c r="M40" s="5">
        <f t="shared" si="6"/>
      </c>
      <c r="N40" s="33">
        <f>IF(ISBLANK(D40),"",(L40/nbox!$K$14))</f>
      </c>
      <c r="O40" s="12"/>
    </row>
    <row r="41" spans="1:15" ht="12.75">
      <c r="A41" s="53"/>
      <c r="B41" s="45"/>
      <c r="C41" s="16"/>
      <c r="D41" s="8"/>
      <c r="E41" s="38">
        <f t="shared" si="7"/>
        <v>40</v>
      </c>
      <c r="F41" s="12">
        <v>40</v>
      </c>
      <c r="G41" s="23" t="str">
        <f t="shared" si="0"/>
        <v>v</v>
      </c>
      <c r="H41" s="53" t="str">
        <f t="shared" si="1"/>
        <v>v 1999-2000</v>
      </c>
      <c r="I41" s="53" t="str">
        <f t="shared" si="2"/>
        <v>REKAŠIUS, Dovydas</v>
      </c>
      <c r="J41" s="47">
        <f t="shared" si="3"/>
        <v>36236</v>
      </c>
      <c r="K41" s="53" t="str">
        <f t="shared" si="4"/>
        <v>Palanga </v>
      </c>
      <c r="L41" s="5"/>
      <c r="M41" s="5">
        <f t="shared" si="6"/>
      </c>
      <c r="N41" s="33">
        <f>IF(ISBLANK(D41),"",(L41/nbox!$K$14))</f>
      </c>
      <c r="O41" s="12"/>
    </row>
    <row r="42" spans="1:15" ht="12.75">
      <c r="A42" s="53"/>
      <c r="B42" s="45"/>
      <c r="C42" s="16"/>
      <c r="D42" s="8"/>
      <c r="E42" s="38">
        <f t="shared" si="7"/>
        <v>41</v>
      </c>
      <c r="F42" s="12">
        <v>41</v>
      </c>
      <c r="G42" s="23" t="str">
        <f t="shared" si="0"/>
        <v>m</v>
      </c>
      <c r="H42" s="53" t="str">
        <f t="shared" si="1"/>
        <v>m 1974&gt;</v>
      </c>
      <c r="I42" s="53" t="str">
        <f t="shared" si="2"/>
        <v>VISKONTIENĖ, Birutė</v>
      </c>
      <c r="J42" s="47">
        <f t="shared" si="3"/>
        <v>27254</v>
      </c>
      <c r="K42" s="53" t="str">
        <f t="shared" si="4"/>
        <v>Kretinga </v>
      </c>
      <c r="L42" s="5"/>
      <c r="M42" s="5">
        <f t="shared" si="6"/>
      </c>
      <c r="N42" s="33">
        <f>IF(ISBLANK(D42),"",(L42/nbox!$K$14))</f>
      </c>
      <c r="O42" s="12"/>
    </row>
    <row r="43" spans="1:15" ht="12.75">
      <c r="A43" s="53"/>
      <c r="B43" s="45"/>
      <c r="C43" s="16"/>
      <c r="D43" s="8"/>
      <c r="E43" s="38">
        <f t="shared" si="7"/>
        <v>42</v>
      </c>
      <c r="F43" s="12">
        <v>42</v>
      </c>
      <c r="G43" s="23" t="e">
        <f t="shared" si="0"/>
        <v>#N/A</v>
      </c>
      <c r="H43" s="53" t="e">
        <f t="shared" si="1"/>
        <v>#N/A</v>
      </c>
      <c r="I43" s="53" t="e">
        <f t="shared" si="2"/>
        <v>#N/A</v>
      </c>
      <c r="J43" s="47" t="e">
        <f t="shared" si="3"/>
        <v>#N/A</v>
      </c>
      <c r="K43" s="53" t="e">
        <f t="shared" si="4"/>
        <v>#N/A</v>
      </c>
      <c r="L43" s="5"/>
      <c r="M43" s="5">
        <f t="shared" si="6"/>
      </c>
      <c r="N43" s="33">
        <f>IF(ISBLANK(D43),"",(L43/nbox!$K$14))</f>
      </c>
      <c r="O43" s="12"/>
    </row>
    <row r="44" spans="1:15" ht="12.75">
      <c r="A44" s="53"/>
      <c r="B44" s="45"/>
      <c r="C44" s="16"/>
      <c r="D44" s="8"/>
      <c r="E44" s="38">
        <f t="shared" si="7"/>
        <v>43</v>
      </c>
      <c r="F44" s="12">
        <v>43</v>
      </c>
      <c r="G44" s="23" t="str">
        <f t="shared" si="0"/>
        <v>v</v>
      </c>
      <c r="H44" s="53" t="str">
        <f t="shared" si="1"/>
        <v>v 2001&lt;</v>
      </c>
      <c r="I44" s="53" t="str">
        <f t="shared" si="2"/>
        <v>NARVILAS, Laurynas</v>
      </c>
      <c r="J44" s="47">
        <f t="shared" si="3"/>
        <v>37445</v>
      </c>
      <c r="K44" s="53" t="str">
        <f t="shared" si="4"/>
        <v>Palanga </v>
      </c>
      <c r="L44" s="5"/>
      <c r="M44" s="5">
        <f t="shared" si="6"/>
      </c>
      <c r="N44" s="33">
        <f>IF(ISBLANK(D44),"",(L44/nbox!$K$14))</f>
      </c>
      <c r="O44" s="12"/>
    </row>
    <row r="45" spans="1:15" ht="12.75">
      <c r="A45" s="53"/>
      <c r="B45" s="45"/>
      <c r="C45" s="16"/>
      <c r="D45" s="8"/>
      <c r="E45" s="38">
        <f t="shared" si="7"/>
        <v>44</v>
      </c>
      <c r="F45" s="12">
        <v>44</v>
      </c>
      <c r="G45" s="23" t="str">
        <f t="shared" si="0"/>
        <v>m</v>
      </c>
      <c r="H45" s="53" t="str">
        <f t="shared" si="1"/>
        <v>m 1999-2000</v>
      </c>
      <c r="I45" s="53" t="str">
        <f t="shared" si="2"/>
        <v>GEDVILAITĖ, Liucija</v>
      </c>
      <c r="J45" s="47">
        <f t="shared" si="3"/>
        <v>36502</v>
      </c>
      <c r="K45" s="53" t="str">
        <f t="shared" si="4"/>
        <v>Gargždai SPORTO MOKYKLA</v>
      </c>
      <c r="L45" s="5"/>
      <c r="M45" s="5">
        <f t="shared" si="6"/>
      </c>
      <c r="N45" s="33">
        <f>IF(ISBLANK(D45),"",(L45/nbox!$K$14))</f>
      </c>
      <c r="O45" s="12"/>
    </row>
    <row r="46" spans="1:15" ht="12.75">
      <c r="A46" s="53"/>
      <c r="B46" s="45"/>
      <c r="C46" s="16"/>
      <c r="D46" s="8"/>
      <c r="E46" s="38">
        <f t="shared" si="7"/>
        <v>45</v>
      </c>
      <c r="F46" s="12">
        <v>45</v>
      </c>
      <c r="G46" s="23" t="e">
        <f t="shared" si="0"/>
        <v>#N/A</v>
      </c>
      <c r="H46" s="53" t="e">
        <f t="shared" si="1"/>
        <v>#N/A</v>
      </c>
      <c r="I46" s="53" t="e">
        <f t="shared" si="2"/>
        <v>#N/A</v>
      </c>
      <c r="J46" s="47" t="e">
        <f t="shared" si="3"/>
        <v>#N/A</v>
      </c>
      <c r="K46" s="53" t="e">
        <f t="shared" si="4"/>
        <v>#N/A</v>
      </c>
      <c r="L46" s="5"/>
      <c r="M46" s="5">
        <f t="shared" si="6"/>
      </c>
      <c r="N46" s="33">
        <f>IF(ISBLANK(D46),"",(L46/nbox!$K$14))</f>
      </c>
      <c r="O46" s="12"/>
    </row>
    <row r="47" spans="1:15" ht="12.75">
      <c r="A47" s="53"/>
      <c r="B47" s="45"/>
      <c r="C47" s="16"/>
      <c r="D47" s="8"/>
      <c r="E47" s="38">
        <f t="shared" si="7"/>
        <v>46</v>
      </c>
      <c r="F47" s="12">
        <v>46</v>
      </c>
      <c r="G47" s="23" t="str">
        <f t="shared" si="0"/>
        <v>m</v>
      </c>
      <c r="H47" s="53" t="str">
        <f t="shared" si="1"/>
        <v>m 2001&lt;</v>
      </c>
      <c r="I47" s="53" t="str">
        <f t="shared" si="2"/>
        <v>MONTVILAITĖ, Juana</v>
      </c>
      <c r="J47" s="47">
        <f t="shared" si="3"/>
        <v>37406</v>
      </c>
      <c r="K47" s="53" t="str">
        <f t="shared" si="4"/>
        <v>Šiaulių raj. LUKAS</v>
      </c>
      <c r="L47" s="5"/>
      <c r="M47" s="5">
        <f t="shared" si="6"/>
      </c>
      <c r="N47" s="33">
        <f>IF(ISBLANK(D47),"",(L47/nbox!$K$14))</f>
      </c>
      <c r="O47" s="12"/>
    </row>
    <row r="48" spans="1:15" ht="12.75">
      <c r="A48" s="53"/>
      <c r="B48" s="45"/>
      <c r="C48" s="16"/>
      <c r="D48" s="8"/>
      <c r="E48" s="38">
        <f t="shared" si="7"/>
        <v>47</v>
      </c>
      <c r="F48" s="12">
        <v>47</v>
      </c>
      <c r="G48" s="23" t="str">
        <f t="shared" si="0"/>
        <v>v</v>
      </c>
      <c r="H48" s="53" t="str">
        <f t="shared" si="1"/>
        <v>v 1975-84</v>
      </c>
      <c r="I48" s="53" t="str">
        <f t="shared" si="2"/>
        <v>KLIMAVIČIUS, Saulius</v>
      </c>
      <c r="J48" s="47">
        <f t="shared" si="3"/>
        <v>28850</v>
      </c>
      <c r="K48" s="53" t="str">
        <f t="shared" si="4"/>
        <v>Klaipėda </v>
      </c>
      <c r="L48" s="5"/>
      <c r="M48" s="5">
        <f t="shared" si="6"/>
      </c>
      <c r="N48" s="33">
        <f>IF(ISBLANK(D48),"",(L48/nbox!$K$14))</f>
      </c>
      <c r="O48" s="12"/>
    </row>
    <row r="49" spans="1:15" ht="12.75">
      <c r="A49" s="53"/>
      <c r="B49" s="45"/>
      <c r="C49" s="16"/>
      <c r="D49" s="8"/>
      <c r="E49" s="38">
        <f t="shared" si="7"/>
        <v>48</v>
      </c>
      <c r="F49" s="12">
        <v>48</v>
      </c>
      <c r="G49" s="23" t="e">
        <f t="shared" si="0"/>
        <v>#N/A</v>
      </c>
      <c r="H49" s="53" t="e">
        <f t="shared" si="1"/>
        <v>#N/A</v>
      </c>
      <c r="I49" s="53" t="e">
        <f t="shared" si="2"/>
        <v>#N/A</v>
      </c>
      <c r="J49" s="47" t="e">
        <f t="shared" si="3"/>
        <v>#N/A</v>
      </c>
      <c r="K49" s="53" t="e">
        <f t="shared" si="4"/>
        <v>#N/A</v>
      </c>
      <c r="L49" s="5"/>
      <c r="M49" s="5">
        <f t="shared" si="6"/>
      </c>
      <c r="N49" s="33">
        <f>IF(ISBLANK(D49),"",(L49/nbox!$K$14))</f>
      </c>
      <c r="O49" s="12"/>
    </row>
    <row r="50" spans="1:15" ht="12.75">
      <c r="A50" s="53"/>
      <c r="B50" s="45"/>
      <c r="C50" s="16"/>
      <c r="D50" s="8"/>
      <c r="E50" s="38">
        <f t="shared" si="7"/>
        <v>49</v>
      </c>
      <c r="F50" s="12">
        <v>49</v>
      </c>
      <c r="G50" s="23" t="str">
        <f t="shared" si="0"/>
        <v>v</v>
      </c>
      <c r="H50" s="53" t="str">
        <f t="shared" si="1"/>
        <v>v 1985-94</v>
      </c>
      <c r="I50" s="53" t="str">
        <f t="shared" si="2"/>
        <v>BIČKUS, Juozas</v>
      </c>
      <c r="J50" s="47">
        <f t="shared" si="3"/>
        <v>31466</v>
      </c>
      <c r="K50" s="53" t="str">
        <f t="shared" si="4"/>
        <v>Klaipėda </v>
      </c>
      <c r="L50" s="5"/>
      <c r="M50" s="5">
        <f t="shared" si="6"/>
      </c>
      <c r="N50" s="33">
        <f>IF(ISBLANK(D50),"",(L50/nbox!$K$14))</f>
      </c>
      <c r="O50" s="12"/>
    </row>
    <row r="51" spans="1:15" ht="12.75">
      <c r="A51" s="53"/>
      <c r="B51" s="45"/>
      <c r="C51" s="16"/>
      <c r="D51" s="8"/>
      <c r="E51" s="38">
        <f t="shared" si="7"/>
        <v>50</v>
      </c>
      <c r="F51" s="12">
        <v>50</v>
      </c>
      <c r="G51" s="23" t="e">
        <f t="shared" si="0"/>
        <v>#N/A</v>
      </c>
      <c r="H51" s="53" t="e">
        <f t="shared" si="1"/>
        <v>#N/A</v>
      </c>
      <c r="I51" s="53" t="e">
        <f t="shared" si="2"/>
        <v>#N/A</v>
      </c>
      <c r="J51" s="47" t="e">
        <f t="shared" si="3"/>
        <v>#N/A</v>
      </c>
      <c r="K51" s="53" t="e">
        <f t="shared" si="4"/>
        <v>#N/A</v>
      </c>
      <c r="L51" s="5"/>
      <c r="M51" s="5">
        <f t="shared" si="6"/>
      </c>
      <c r="N51" s="33">
        <f>IF(ISBLANK(D51),"",(L51/nbox!$K$14))</f>
      </c>
      <c r="O51" s="12"/>
    </row>
    <row r="52" spans="1:15" ht="12.75">
      <c r="A52" s="53"/>
      <c r="B52" s="45"/>
      <c r="C52" s="16"/>
      <c r="D52" s="8"/>
      <c r="E52" s="38">
        <f t="shared" si="7"/>
        <v>51</v>
      </c>
      <c r="F52" s="12">
        <v>51</v>
      </c>
      <c r="G52" s="23" t="str">
        <f t="shared" si="0"/>
        <v>v</v>
      </c>
      <c r="H52" s="53" t="str">
        <f t="shared" si="1"/>
        <v>v 1997-98</v>
      </c>
      <c r="I52" s="53" t="str">
        <f t="shared" si="2"/>
        <v>ZUBĖ, Ąžuolas</v>
      </c>
      <c r="J52" s="47">
        <f t="shared" si="3"/>
        <v>35927</v>
      </c>
      <c r="K52" s="53" t="str">
        <f t="shared" si="4"/>
        <v>Palanga </v>
      </c>
      <c r="L52" s="5"/>
      <c r="M52" s="5">
        <f t="shared" si="6"/>
      </c>
      <c r="N52" s="33">
        <f>IF(ISBLANK(D52),"",(L52/nbox!$K$14))</f>
      </c>
      <c r="O52" s="12"/>
    </row>
    <row r="53" spans="1:15" ht="12.75">
      <c r="A53" s="53"/>
      <c r="B53" s="45"/>
      <c r="C53" s="16"/>
      <c r="D53" s="8"/>
      <c r="E53" s="38">
        <f t="shared" si="7"/>
        <v>52</v>
      </c>
      <c r="F53" s="12">
        <v>52</v>
      </c>
      <c r="G53" s="23" t="e">
        <f t="shared" si="0"/>
        <v>#N/A</v>
      </c>
      <c r="H53" s="53" t="e">
        <f t="shared" si="1"/>
        <v>#N/A</v>
      </c>
      <c r="I53" s="53" t="e">
        <f t="shared" si="2"/>
        <v>#N/A</v>
      </c>
      <c r="J53" s="47" t="e">
        <f t="shared" si="3"/>
        <v>#N/A</v>
      </c>
      <c r="K53" s="53" t="e">
        <f t="shared" si="4"/>
        <v>#N/A</v>
      </c>
      <c r="L53" s="5"/>
      <c r="M53" s="5">
        <f t="shared" si="6"/>
      </c>
      <c r="N53" s="33">
        <f>IF(ISBLANK(D53),"",(L53/nbox!$K$14))</f>
      </c>
      <c r="O53" s="12"/>
    </row>
    <row r="54" spans="1:15" ht="12.75">
      <c r="A54" s="53"/>
      <c r="B54" s="45"/>
      <c r="C54" s="16"/>
      <c r="D54" s="8"/>
      <c r="E54" s="38">
        <f t="shared" si="7"/>
        <v>53</v>
      </c>
      <c r="F54" s="12">
        <v>53</v>
      </c>
      <c r="G54" s="23" t="str">
        <f t="shared" si="0"/>
        <v>m</v>
      </c>
      <c r="H54" s="53" t="str">
        <f t="shared" si="1"/>
        <v>m 1975-84</v>
      </c>
      <c r="I54" s="53" t="str">
        <f t="shared" si="2"/>
        <v>KLIMAVIČIENĖ, Kristina</v>
      </c>
      <c r="J54" s="47">
        <f t="shared" si="3"/>
        <v>28972</v>
      </c>
      <c r="K54" s="53" t="str">
        <f t="shared" si="4"/>
        <v>Klaipėda </v>
      </c>
      <c r="L54" s="5"/>
      <c r="M54" s="5">
        <f t="shared" si="6"/>
      </c>
      <c r="N54" s="33">
        <f>IF(ISBLANK(D54),"",(L54/nbox!$K$14))</f>
      </c>
      <c r="O54" s="12"/>
    </row>
    <row r="55" spans="1:15" ht="12.75">
      <c r="A55" s="53"/>
      <c r="B55" s="45"/>
      <c r="C55" s="16"/>
      <c r="D55" s="8"/>
      <c r="E55" s="38">
        <f t="shared" si="7"/>
        <v>54</v>
      </c>
      <c r="F55" s="12">
        <v>54</v>
      </c>
      <c r="G55" s="23" t="str">
        <f t="shared" si="0"/>
        <v>v</v>
      </c>
      <c r="H55" s="53" t="str">
        <f t="shared" si="1"/>
        <v>v 2001&lt;</v>
      </c>
      <c r="I55" s="53" t="str">
        <f t="shared" si="2"/>
        <v>ČERAUSKAS, Tadas</v>
      </c>
      <c r="J55" s="47">
        <f t="shared" si="3"/>
        <v>40050</v>
      </c>
      <c r="K55" s="53" t="str">
        <f t="shared" si="4"/>
        <v>Tauragė ŠEIMA</v>
      </c>
      <c r="L55" s="5"/>
      <c r="M55" s="5">
        <f t="shared" si="6"/>
      </c>
      <c r="N55" s="33">
        <f>IF(ISBLANK(D55),"",(L55/nbox!$K$14))</f>
      </c>
      <c r="O55" s="12"/>
    </row>
    <row r="56" spans="1:15" ht="12.75">
      <c r="A56" s="53"/>
      <c r="B56" s="45"/>
      <c r="C56" s="16"/>
      <c r="D56" s="8"/>
      <c r="E56" s="38">
        <f t="shared" si="7"/>
        <v>55</v>
      </c>
      <c r="F56" s="12">
        <v>55</v>
      </c>
      <c r="G56" s="23" t="str">
        <f t="shared" si="0"/>
        <v>m</v>
      </c>
      <c r="H56" s="53" t="str">
        <f t="shared" si="1"/>
        <v>m 1985-94</v>
      </c>
      <c r="I56" s="53" t="str">
        <f t="shared" si="2"/>
        <v>BERŽINSKAITĖ, Viltė</v>
      </c>
      <c r="J56" s="47">
        <f t="shared" si="3"/>
        <v>33653</v>
      </c>
      <c r="K56" s="53" t="str">
        <f t="shared" si="4"/>
        <v>Klaipėda MARATONAS</v>
      </c>
      <c r="L56" s="5"/>
      <c r="M56" s="5">
        <f t="shared" si="6"/>
      </c>
      <c r="N56" s="33">
        <f>IF(ISBLANK(D56),"",(L56/nbox!$K$14))</f>
      </c>
      <c r="O56" s="12"/>
    </row>
    <row r="57" spans="1:15" ht="12.75">
      <c r="A57" s="53"/>
      <c r="B57" s="45"/>
      <c r="C57" s="16"/>
      <c r="D57" s="8"/>
      <c r="E57" s="38">
        <f t="shared" si="7"/>
        <v>56</v>
      </c>
      <c r="F57" s="12">
        <v>56</v>
      </c>
      <c r="G57" s="23" t="str">
        <f t="shared" si="0"/>
        <v>v</v>
      </c>
      <c r="H57" s="53" t="str">
        <f t="shared" si="1"/>
        <v>v 1974&gt;</v>
      </c>
      <c r="I57" s="53" t="str">
        <f t="shared" si="2"/>
        <v>JANUŠAUSKAS, Irmantas</v>
      </c>
      <c r="J57" s="47">
        <f t="shared" si="3"/>
        <v>25430</v>
      </c>
      <c r="K57" s="53" t="str">
        <f t="shared" si="4"/>
        <v>Klaipėda LPM</v>
      </c>
      <c r="L57" s="5"/>
      <c r="M57" s="5">
        <f t="shared" si="6"/>
      </c>
      <c r="N57" s="33">
        <f>IF(ISBLANK(D57),"",(L57/nbox!$K$14))</f>
      </c>
      <c r="O57" s="12"/>
    </row>
    <row r="58" spans="1:15" ht="12.75">
      <c r="A58" s="53"/>
      <c r="B58" s="45"/>
      <c r="C58" s="16"/>
      <c r="D58" s="8"/>
      <c r="E58" s="38">
        <f t="shared" si="7"/>
        <v>57</v>
      </c>
      <c r="F58" s="12">
        <v>57</v>
      </c>
      <c r="G58" s="23" t="str">
        <f t="shared" si="0"/>
        <v>v</v>
      </c>
      <c r="H58" s="53" t="str">
        <f t="shared" si="1"/>
        <v>v 1985-94</v>
      </c>
      <c r="I58" s="53" t="str">
        <f t="shared" si="2"/>
        <v>ŽILYS, Tomas</v>
      </c>
      <c r="J58" s="47">
        <f t="shared" si="3"/>
        <v>33977</v>
      </c>
      <c r="K58" s="53" t="str">
        <f t="shared" si="4"/>
        <v>Palanga </v>
      </c>
      <c r="L58" s="5"/>
      <c r="M58" s="5">
        <f t="shared" si="6"/>
      </c>
      <c r="N58" s="33">
        <f>IF(ISBLANK(D58),"",(L58/nbox!$K$14))</f>
      </c>
      <c r="O58" s="12"/>
    </row>
    <row r="59" spans="1:15" ht="12.75">
      <c r="A59" s="53"/>
      <c r="B59" s="45"/>
      <c r="C59" s="16"/>
      <c r="D59" s="8"/>
      <c r="E59" s="38">
        <f t="shared" si="7"/>
        <v>58</v>
      </c>
      <c r="F59" s="12">
        <v>58</v>
      </c>
      <c r="G59" s="23" t="str">
        <f t="shared" si="0"/>
        <v>v</v>
      </c>
      <c r="H59" s="53" t="str">
        <f t="shared" si="1"/>
        <v>v 1985-94</v>
      </c>
      <c r="I59" s="53" t="str">
        <f t="shared" si="2"/>
        <v>LAMSARGIS, Rudolfas</v>
      </c>
      <c r="J59" s="47">
        <f t="shared" si="3"/>
        <v>33286</v>
      </c>
      <c r="K59" s="53" t="str">
        <f t="shared" si="4"/>
        <v>Klaipėda PČČ</v>
      </c>
      <c r="L59" s="5"/>
      <c r="M59" s="5">
        <f t="shared" si="6"/>
      </c>
      <c r="N59" s="33">
        <f>IF(ISBLANK(D59),"",(L59/nbox!$K$14))</f>
      </c>
      <c r="O59" s="12"/>
    </row>
    <row r="60" spans="1:15" ht="12.75">
      <c r="A60" s="53"/>
      <c r="B60" s="45"/>
      <c r="C60" s="16"/>
      <c r="D60" s="8"/>
      <c r="E60" s="38">
        <f t="shared" si="7"/>
        <v>59</v>
      </c>
      <c r="F60" s="12">
        <v>59</v>
      </c>
      <c r="G60" s="23" t="str">
        <f t="shared" si="0"/>
        <v>v</v>
      </c>
      <c r="H60" s="53" t="str">
        <f t="shared" si="1"/>
        <v>v 1999-2000</v>
      </c>
      <c r="I60" s="53" t="str">
        <f t="shared" si="2"/>
        <v>JURKUS, Dovydas</v>
      </c>
      <c r="J60" s="47">
        <f t="shared" si="3"/>
        <v>36546</v>
      </c>
      <c r="K60" s="53" t="str">
        <f t="shared" si="4"/>
        <v>Gargždai SPORTO MOKYKLA</v>
      </c>
      <c r="L60" s="5"/>
      <c r="M60" s="5">
        <f t="shared" si="6"/>
      </c>
      <c r="N60" s="33">
        <f>IF(ISBLANK(D60),"",(L60/nbox!$K$14))</f>
      </c>
      <c r="O60" s="12"/>
    </row>
    <row r="61" spans="1:15" ht="12.75">
      <c r="A61" s="53"/>
      <c r="B61" s="45"/>
      <c r="C61" s="16"/>
      <c r="D61" s="8"/>
      <c r="E61" s="38">
        <f t="shared" si="7"/>
        <v>60</v>
      </c>
      <c r="F61" s="12">
        <v>60</v>
      </c>
      <c r="G61" s="23" t="str">
        <f t="shared" si="0"/>
        <v>v</v>
      </c>
      <c r="H61" s="53" t="str">
        <f t="shared" si="1"/>
        <v>v 2001&lt;</v>
      </c>
      <c r="I61" s="53" t="str">
        <f t="shared" si="2"/>
        <v>PILIBAVIČIUS, Kasparas</v>
      </c>
      <c r="J61" s="47">
        <f t="shared" si="3"/>
        <v>37438</v>
      </c>
      <c r="K61" s="53" t="str">
        <f t="shared" si="4"/>
        <v>Klaipėda </v>
      </c>
      <c r="L61" s="5"/>
      <c r="M61" s="5">
        <f t="shared" si="6"/>
      </c>
      <c r="N61" s="33">
        <f>IF(ISBLANK(D61),"",(L61/nbox!$K$14))</f>
      </c>
      <c r="O61" s="12"/>
    </row>
    <row r="62" spans="1:15" ht="12.75">
      <c r="A62" s="53"/>
      <c r="B62" s="45"/>
      <c r="C62" s="16"/>
      <c r="D62" s="8"/>
      <c r="E62" s="38">
        <f t="shared" si="7"/>
        <v>61</v>
      </c>
      <c r="F62" s="12">
        <v>61</v>
      </c>
      <c r="G62" s="23" t="str">
        <f t="shared" si="0"/>
        <v>m</v>
      </c>
      <c r="H62" s="53" t="str">
        <f t="shared" si="1"/>
        <v>m 1999-2000</v>
      </c>
      <c r="I62" s="53" t="str">
        <f t="shared" si="2"/>
        <v>VAIČAITĖ, Inga</v>
      </c>
      <c r="J62" s="47">
        <f t="shared" si="3"/>
        <v>36176</v>
      </c>
      <c r="K62" s="53" t="str">
        <f t="shared" si="4"/>
        <v>Šiaulių raj. LUKAS</v>
      </c>
      <c r="L62" s="5"/>
      <c r="M62" s="5">
        <f t="shared" si="6"/>
      </c>
      <c r="N62" s="33">
        <f>IF(ISBLANK(D62),"",(L62/nbox!$K$14))</f>
      </c>
      <c r="O62" s="12"/>
    </row>
    <row r="63" spans="1:15" ht="12.75">
      <c r="A63" s="53"/>
      <c r="B63" s="45"/>
      <c r="C63" s="16"/>
      <c r="D63" s="8"/>
      <c r="E63" s="38">
        <f t="shared" si="7"/>
        <v>62</v>
      </c>
      <c r="F63" s="12">
        <v>62</v>
      </c>
      <c r="G63" s="23" t="str">
        <f t="shared" si="0"/>
        <v>v</v>
      </c>
      <c r="H63" s="53" t="str">
        <f t="shared" si="1"/>
        <v>v 1974&gt;</v>
      </c>
      <c r="I63" s="53" t="str">
        <f t="shared" si="2"/>
        <v>BUNYS, Gintautas</v>
      </c>
      <c r="J63" s="47">
        <f t="shared" si="3"/>
        <v>27058</v>
      </c>
      <c r="K63" s="53" t="str">
        <f t="shared" si="4"/>
        <v>Kretinga </v>
      </c>
      <c r="L63" s="5"/>
      <c r="M63" s="5">
        <f t="shared" si="6"/>
      </c>
      <c r="N63" s="33">
        <f>IF(ISBLANK(D63),"",(L63/nbox!$K$14))</f>
      </c>
      <c r="O63" s="12"/>
    </row>
    <row r="64" spans="1:15" ht="12.75">
      <c r="A64" s="53"/>
      <c r="B64" s="45"/>
      <c r="C64" s="16"/>
      <c r="D64" s="8"/>
      <c r="E64" s="38">
        <f t="shared" si="7"/>
        <v>63</v>
      </c>
      <c r="F64" s="12">
        <v>63</v>
      </c>
      <c r="G64" s="23" t="str">
        <f t="shared" si="0"/>
        <v>v</v>
      </c>
      <c r="H64" s="53" t="str">
        <f t="shared" si="1"/>
        <v>v 1975-84</v>
      </c>
      <c r="I64" s="53" t="str">
        <f t="shared" si="2"/>
        <v>STULGINSKIS, Gintaras</v>
      </c>
      <c r="J64" s="47">
        <f t="shared" si="3"/>
        <v>28860</v>
      </c>
      <c r="K64" s="53" t="str">
        <f t="shared" si="4"/>
        <v>Klaipėda </v>
      </c>
      <c r="L64" s="5"/>
      <c r="M64" s="5">
        <f t="shared" si="6"/>
      </c>
      <c r="N64" s="33">
        <f>IF(ISBLANK(D64),"",(L64/nbox!$K$14))</f>
      </c>
      <c r="O64" s="12"/>
    </row>
    <row r="65" spans="1:15" ht="12.75">
      <c r="A65" s="53"/>
      <c r="B65" s="45"/>
      <c r="C65" s="16"/>
      <c r="D65" s="8"/>
      <c r="E65" s="38" t="str">
        <f t="shared" si="7"/>
        <v> </v>
      </c>
      <c r="F65" s="12"/>
      <c r="G65" s="23">
        <f t="shared" si="0"/>
      </c>
      <c r="H65" s="53">
        <f t="shared" si="1"/>
      </c>
      <c r="I65" s="53">
        <f t="shared" si="2"/>
      </c>
      <c r="J65" s="47">
        <f t="shared" si="3"/>
      </c>
      <c r="K65" s="53">
        <f t="shared" si="4"/>
      </c>
      <c r="L65" s="5"/>
      <c r="M65" s="5">
        <f t="shared" si="6"/>
      </c>
      <c r="N65" s="33">
        <f>IF(ISBLANK(D65),"",(L65/nbox!$K$14))</f>
      </c>
      <c r="O65" s="12"/>
    </row>
    <row r="66" spans="1:15" ht="12.75">
      <c r="A66" s="53"/>
      <c r="B66" s="45"/>
      <c r="C66" s="16"/>
      <c r="D66" s="8"/>
      <c r="E66" s="38" t="str">
        <f t="shared" si="7"/>
        <v> </v>
      </c>
      <c r="F66" s="12"/>
      <c r="G66" s="23">
        <f aca="true" t="shared" si="8" ref="G66:G129">IF(ISBLANK(F66),"",VLOOKUP(F66,listt,2,FALSE))</f>
      </c>
      <c r="H66" s="53">
        <f aca="true" t="shared" si="9" ref="H66:H129">IF(ISBLANK(F66),"",VLOOKUP(F66,listt,3,FALSE))</f>
      </c>
      <c r="I66" s="53">
        <f aca="true" t="shared" si="10" ref="I66:I129">IF(ISBLANK(F66),"",VLOOKUP(F66,listt,4,FALSE))</f>
      </c>
      <c r="J66" s="47">
        <f aca="true" t="shared" si="11" ref="J66:J129">IF(ISBLANK(F66),"",VLOOKUP(F66,listt,5,FALSE))</f>
      </c>
      <c r="K66" s="53">
        <f aca="true" t="shared" si="12" ref="K66:K129">IF(ISBLANK(F66),"",VLOOKUP(F66,listt,6,FALSE))</f>
      </c>
      <c r="L66" s="5"/>
      <c r="M66" s="5">
        <f t="shared" si="6"/>
      </c>
      <c r="N66" s="33">
        <f>IF(ISBLANK(D66),"",(L66/nbox!$K$14))</f>
      </c>
      <c r="O66" s="12"/>
    </row>
    <row r="67" spans="1:15" ht="12.75">
      <c r="A67" s="53"/>
      <c r="B67" s="45"/>
      <c r="C67" s="16"/>
      <c r="D67" s="8"/>
      <c r="E67" s="38" t="str">
        <f aca="true" t="shared" si="13" ref="E67:E98">IF(ISBLANK(F67)," ",(E66+1))</f>
        <v> </v>
      </c>
      <c r="F67" s="12"/>
      <c r="G67" s="23">
        <f t="shared" si="8"/>
      </c>
      <c r="H67" s="53">
        <f t="shared" si="9"/>
      </c>
      <c r="I67" s="53">
        <f t="shared" si="10"/>
      </c>
      <c r="J67" s="47">
        <f t="shared" si="11"/>
      </c>
      <c r="K67" s="53">
        <f t="shared" si="12"/>
      </c>
      <c r="L67" s="5"/>
      <c r="M67" s="5">
        <f aca="true" t="shared" si="14" ref="M67:M130">IF(ISBLANK(D67),"",(L67-$L$2))</f>
      </c>
      <c r="N67" s="33">
        <f>IF(ISBLANK(D67),"",(L67/nbox!$K$14))</f>
      </c>
      <c r="O67" s="12"/>
    </row>
    <row r="68" spans="1:15" ht="12.75">
      <c r="A68" s="53"/>
      <c r="B68" s="45"/>
      <c r="C68" s="16"/>
      <c r="D68" s="8"/>
      <c r="E68" s="38" t="str">
        <f t="shared" si="13"/>
        <v> </v>
      </c>
      <c r="F68" s="12"/>
      <c r="G68" s="23">
        <f t="shared" si="8"/>
      </c>
      <c r="H68" s="53">
        <f t="shared" si="9"/>
      </c>
      <c r="I68" s="53">
        <f t="shared" si="10"/>
      </c>
      <c r="J68" s="47">
        <f t="shared" si="11"/>
      </c>
      <c r="K68" s="53">
        <f t="shared" si="12"/>
      </c>
      <c r="L68" s="5"/>
      <c r="M68" s="5">
        <f t="shared" si="14"/>
      </c>
      <c r="N68" s="33">
        <f>IF(ISBLANK(D68),"",(L68/nbox!$K$14))</f>
      </c>
      <c r="O68" s="12"/>
    </row>
    <row r="69" spans="1:15" ht="12.75">
      <c r="A69" s="53"/>
      <c r="B69" s="45"/>
      <c r="C69" s="16"/>
      <c r="D69" s="8"/>
      <c r="E69" s="38" t="str">
        <f t="shared" si="13"/>
        <v> </v>
      </c>
      <c r="F69" s="12"/>
      <c r="G69" s="23">
        <f t="shared" si="8"/>
      </c>
      <c r="H69" s="53">
        <f t="shared" si="9"/>
      </c>
      <c r="I69" s="53">
        <f t="shared" si="10"/>
      </c>
      <c r="J69" s="47">
        <f t="shared" si="11"/>
      </c>
      <c r="K69" s="53">
        <f t="shared" si="12"/>
      </c>
      <c r="L69" s="5"/>
      <c r="M69" s="5">
        <f t="shared" si="14"/>
      </c>
      <c r="N69" s="33">
        <f>IF(ISBLANK(D69),"",(L69/nbox!$K$14))</f>
      </c>
      <c r="O69" s="12"/>
    </row>
    <row r="70" spans="1:15" ht="12.75">
      <c r="A70" s="53"/>
      <c r="B70" s="45"/>
      <c r="C70" s="16"/>
      <c r="D70" s="8"/>
      <c r="E70" s="38" t="str">
        <f t="shared" si="13"/>
        <v> </v>
      </c>
      <c r="F70" s="12"/>
      <c r="G70" s="23">
        <f t="shared" si="8"/>
      </c>
      <c r="H70" s="53">
        <f t="shared" si="9"/>
      </c>
      <c r="I70" s="53">
        <f t="shared" si="10"/>
      </c>
      <c r="J70" s="47">
        <f t="shared" si="11"/>
      </c>
      <c r="K70" s="53">
        <f t="shared" si="12"/>
      </c>
      <c r="L70" s="5"/>
      <c r="M70" s="5">
        <f t="shared" si="14"/>
      </c>
      <c r="N70" s="33">
        <f>IF(ISBLANK(D70),"",(L70/nbox!$K$14))</f>
      </c>
      <c r="O70" s="12"/>
    </row>
    <row r="71" spans="1:15" ht="12.75">
      <c r="A71" s="53"/>
      <c r="B71" s="45"/>
      <c r="C71" s="16"/>
      <c r="D71" s="8"/>
      <c r="E71" s="38" t="str">
        <f t="shared" si="13"/>
        <v> </v>
      </c>
      <c r="F71" s="12"/>
      <c r="G71" s="23">
        <f t="shared" si="8"/>
      </c>
      <c r="H71" s="53">
        <f t="shared" si="9"/>
      </c>
      <c r="I71" s="53">
        <f t="shared" si="10"/>
      </c>
      <c r="J71" s="47">
        <f t="shared" si="11"/>
      </c>
      <c r="K71" s="53">
        <f t="shared" si="12"/>
      </c>
      <c r="L71" s="5"/>
      <c r="M71" s="5">
        <f t="shared" si="14"/>
      </c>
      <c r="N71" s="33">
        <f>IF(ISBLANK(D71),"",(L71/nbox!$K$14))</f>
      </c>
      <c r="O71" s="12"/>
    </row>
    <row r="72" spans="1:15" ht="12.75">
      <c r="A72" s="53"/>
      <c r="B72" s="45"/>
      <c r="C72" s="16"/>
      <c r="D72" s="8"/>
      <c r="E72" s="38" t="str">
        <f t="shared" si="13"/>
        <v> </v>
      </c>
      <c r="F72" s="12"/>
      <c r="G72" s="23">
        <f t="shared" si="8"/>
      </c>
      <c r="H72" s="53">
        <f t="shared" si="9"/>
      </c>
      <c r="I72" s="53">
        <f t="shared" si="10"/>
      </c>
      <c r="J72" s="47">
        <f t="shared" si="11"/>
      </c>
      <c r="K72" s="53">
        <f t="shared" si="12"/>
      </c>
      <c r="L72" s="5"/>
      <c r="M72" s="5">
        <f t="shared" si="14"/>
      </c>
      <c r="N72" s="33">
        <f>IF(ISBLANK(D72),"",(L72/nbox!$K$14))</f>
      </c>
      <c r="O72" s="12"/>
    </row>
    <row r="73" spans="1:15" ht="12.75">
      <c r="A73" s="53"/>
      <c r="B73" s="45"/>
      <c r="C73" s="16"/>
      <c r="D73" s="8"/>
      <c r="E73" s="38" t="str">
        <f t="shared" si="13"/>
        <v> </v>
      </c>
      <c r="F73" s="12"/>
      <c r="G73" s="23">
        <f t="shared" si="8"/>
      </c>
      <c r="H73" s="53">
        <f t="shared" si="9"/>
      </c>
      <c r="I73" s="53">
        <f t="shared" si="10"/>
      </c>
      <c r="J73" s="47">
        <f t="shared" si="11"/>
      </c>
      <c r="K73" s="53">
        <f t="shared" si="12"/>
      </c>
      <c r="L73" s="5"/>
      <c r="M73" s="5">
        <f t="shared" si="14"/>
      </c>
      <c r="N73" s="33">
        <f>IF(ISBLANK(D73),"",(L73/nbox!$K$14))</f>
      </c>
      <c r="O73" s="12"/>
    </row>
    <row r="74" spans="1:15" ht="12.75">
      <c r="A74" s="53"/>
      <c r="B74" s="45"/>
      <c r="C74" s="16"/>
      <c r="D74" s="8"/>
      <c r="E74" s="38" t="str">
        <f t="shared" si="13"/>
        <v> </v>
      </c>
      <c r="F74" s="12"/>
      <c r="G74" s="23">
        <f t="shared" si="8"/>
      </c>
      <c r="H74" s="53">
        <f t="shared" si="9"/>
      </c>
      <c r="I74" s="53">
        <f t="shared" si="10"/>
      </c>
      <c r="J74" s="47">
        <f t="shared" si="11"/>
      </c>
      <c r="K74" s="53">
        <f t="shared" si="12"/>
      </c>
      <c r="L74" s="5"/>
      <c r="M74" s="5">
        <f t="shared" si="14"/>
      </c>
      <c r="N74" s="33">
        <f>IF(ISBLANK(D74),"",(L74/nbox!$K$14))</f>
      </c>
      <c r="O74" s="12"/>
    </row>
    <row r="75" spans="1:15" ht="12.75">
      <c r="A75" s="53"/>
      <c r="B75" s="45"/>
      <c r="C75" s="16"/>
      <c r="D75" s="8"/>
      <c r="E75" s="38" t="str">
        <f t="shared" si="13"/>
        <v> </v>
      </c>
      <c r="F75" s="12"/>
      <c r="G75" s="23">
        <f t="shared" si="8"/>
      </c>
      <c r="H75" s="53">
        <f t="shared" si="9"/>
      </c>
      <c r="I75" s="53">
        <f t="shared" si="10"/>
      </c>
      <c r="J75" s="47">
        <f t="shared" si="11"/>
      </c>
      <c r="K75" s="53">
        <f t="shared" si="12"/>
      </c>
      <c r="L75" s="5"/>
      <c r="M75" s="5">
        <f t="shared" si="14"/>
      </c>
      <c r="N75" s="33">
        <f>IF(ISBLANK(D75),"",(L75/nbox!$K$14))</f>
      </c>
      <c r="O75" s="12"/>
    </row>
    <row r="76" spans="1:15" ht="12.75">
      <c r="A76" s="53"/>
      <c r="B76" s="45"/>
      <c r="C76" s="16"/>
      <c r="D76" s="8"/>
      <c r="E76" s="38" t="str">
        <f t="shared" si="13"/>
        <v> </v>
      </c>
      <c r="F76" s="12"/>
      <c r="G76" s="23">
        <f t="shared" si="8"/>
      </c>
      <c r="H76" s="53">
        <f t="shared" si="9"/>
      </c>
      <c r="I76" s="53">
        <f t="shared" si="10"/>
      </c>
      <c r="J76" s="47">
        <f t="shared" si="11"/>
      </c>
      <c r="K76" s="53">
        <f t="shared" si="12"/>
      </c>
      <c r="L76" s="5"/>
      <c r="M76" s="5">
        <f t="shared" si="14"/>
      </c>
      <c r="N76" s="33">
        <f>IF(ISBLANK(D76),"",(L76/nbox!$K$14))</f>
      </c>
      <c r="O76" s="12"/>
    </row>
    <row r="77" spans="1:15" ht="12.75">
      <c r="A77" s="53"/>
      <c r="B77" s="45"/>
      <c r="C77" s="16"/>
      <c r="D77" s="8"/>
      <c r="E77" s="38" t="str">
        <f t="shared" si="13"/>
        <v> </v>
      </c>
      <c r="F77" s="12"/>
      <c r="G77" s="23">
        <f t="shared" si="8"/>
      </c>
      <c r="H77" s="53">
        <f t="shared" si="9"/>
      </c>
      <c r="I77" s="53">
        <f t="shared" si="10"/>
      </c>
      <c r="J77" s="47">
        <f t="shared" si="11"/>
      </c>
      <c r="K77" s="53">
        <f t="shared" si="12"/>
      </c>
      <c r="L77" s="5"/>
      <c r="M77" s="5">
        <f t="shared" si="14"/>
      </c>
      <c r="N77" s="33">
        <f>IF(ISBLANK(D77),"",(L77/nbox!$K$14))</f>
      </c>
      <c r="O77" s="12"/>
    </row>
    <row r="78" spans="1:15" ht="12.75">
      <c r="A78" s="53"/>
      <c r="B78" s="45"/>
      <c r="C78" s="16"/>
      <c r="D78" s="8"/>
      <c r="E78" s="38" t="str">
        <f t="shared" si="13"/>
        <v> </v>
      </c>
      <c r="F78" s="12"/>
      <c r="G78" s="23">
        <f t="shared" si="8"/>
      </c>
      <c r="H78" s="53">
        <f t="shared" si="9"/>
      </c>
      <c r="I78" s="53">
        <f t="shared" si="10"/>
      </c>
      <c r="J78" s="47">
        <f t="shared" si="11"/>
      </c>
      <c r="K78" s="53">
        <f t="shared" si="12"/>
      </c>
      <c r="L78" s="5"/>
      <c r="M78" s="5">
        <f t="shared" si="14"/>
      </c>
      <c r="N78" s="33">
        <f>IF(ISBLANK(D78),"",(L78/nbox!$K$14))</f>
      </c>
      <c r="O78" s="12"/>
    </row>
    <row r="79" spans="1:15" ht="12.75">
      <c r="A79" s="53"/>
      <c r="B79" s="45"/>
      <c r="C79" s="16"/>
      <c r="D79" s="8"/>
      <c r="E79" s="38" t="str">
        <f t="shared" si="13"/>
        <v> </v>
      </c>
      <c r="F79" s="12"/>
      <c r="G79" s="23">
        <f t="shared" si="8"/>
      </c>
      <c r="H79" s="53">
        <f t="shared" si="9"/>
      </c>
      <c r="I79" s="53">
        <f t="shared" si="10"/>
      </c>
      <c r="J79" s="47">
        <f t="shared" si="11"/>
      </c>
      <c r="K79" s="53">
        <f t="shared" si="12"/>
      </c>
      <c r="L79" s="5"/>
      <c r="M79" s="5">
        <f t="shared" si="14"/>
      </c>
      <c r="N79" s="33">
        <f>IF(ISBLANK(D79),"",(L79/nbox!$K$14))</f>
      </c>
      <c r="O79" s="12"/>
    </row>
    <row r="80" spans="1:15" ht="12.75">
      <c r="A80" s="53"/>
      <c r="B80" s="45"/>
      <c r="C80" s="16"/>
      <c r="D80" s="8"/>
      <c r="E80" s="38" t="str">
        <f t="shared" si="13"/>
        <v> </v>
      </c>
      <c r="F80" s="12"/>
      <c r="G80" s="23">
        <f t="shared" si="8"/>
      </c>
      <c r="H80" s="53">
        <f t="shared" si="9"/>
      </c>
      <c r="I80" s="53">
        <f t="shared" si="10"/>
      </c>
      <c r="J80" s="47">
        <f t="shared" si="11"/>
      </c>
      <c r="K80" s="53">
        <f t="shared" si="12"/>
      </c>
      <c r="L80" s="5"/>
      <c r="M80" s="5">
        <f t="shared" si="14"/>
      </c>
      <c r="N80" s="33">
        <f>IF(ISBLANK(D80),"",(L80/nbox!$K$14))</f>
      </c>
      <c r="O80" s="12"/>
    </row>
    <row r="81" spans="1:15" ht="12.75">
      <c r="A81" s="53"/>
      <c r="B81" s="45"/>
      <c r="C81" s="16"/>
      <c r="D81" s="8"/>
      <c r="E81" s="38" t="str">
        <f t="shared" si="13"/>
        <v> </v>
      </c>
      <c r="F81" s="12"/>
      <c r="G81" s="23">
        <f t="shared" si="8"/>
      </c>
      <c r="H81" s="53">
        <f t="shared" si="9"/>
      </c>
      <c r="I81" s="53">
        <f t="shared" si="10"/>
      </c>
      <c r="J81" s="47">
        <f t="shared" si="11"/>
      </c>
      <c r="K81" s="53">
        <f t="shared" si="12"/>
      </c>
      <c r="L81" s="5"/>
      <c r="M81" s="5">
        <f t="shared" si="14"/>
      </c>
      <c r="N81" s="33">
        <f>IF(ISBLANK(D81),"",(L81/nbox!$K$14))</f>
      </c>
      <c r="O81" s="12"/>
    </row>
    <row r="82" spans="1:15" ht="12.75">
      <c r="A82" s="53"/>
      <c r="B82" s="45"/>
      <c r="C82" s="16"/>
      <c r="D82" s="8"/>
      <c r="E82" s="38" t="str">
        <f t="shared" si="13"/>
        <v> </v>
      </c>
      <c r="F82" s="12"/>
      <c r="G82" s="23">
        <f t="shared" si="8"/>
      </c>
      <c r="H82" s="53">
        <f t="shared" si="9"/>
      </c>
      <c r="I82" s="53">
        <f t="shared" si="10"/>
      </c>
      <c r="J82" s="47">
        <f t="shared" si="11"/>
      </c>
      <c r="K82" s="53">
        <f t="shared" si="12"/>
      </c>
      <c r="L82" s="5"/>
      <c r="M82" s="5">
        <f t="shared" si="14"/>
      </c>
      <c r="N82" s="33">
        <f>IF(ISBLANK(D82),"",(L82/nbox!$K$14))</f>
      </c>
      <c r="O82" s="12"/>
    </row>
    <row r="83" spans="1:15" ht="12.75">
      <c r="A83" s="53"/>
      <c r="B83" s="45"/>
      <c r="C83" s="16"/>
      <c r="D83" s="8"/>
      <c r="E83" s="38" t="str">
        <f t="shared" si="13"/>
        <v> </v>
      </c>
      <c r="F83" s="12"/>
      <c r="G83" s="23">
        <f t="shared" si="8"/>
      </c>
      <c r="H83" s="53">
        <f t="shared" si="9"/>
      </c>
      <c r="I83" s="53">
        <f t="shared" si="10"/>
      </c>
      <c r="J83" s="47">
        <f t="shared" si="11"/>
      </c>
      <c r="K83" s="53">
        <f t="shared" si="12"/>
      </c>
      <c r="L83" s="5"/>
      <c r="M83" s="5">
        <f t="shared" si="14"/>
      </c>
      <c r="N83" s="33">
        <f>IF(ISBLANK(D83),"",(L83/nbox!$K$14))</f>
      </c>
      <c r="O83" s="12"/>
    </row>
    <row r="84" spans="1:15" ht="12.75">
      <c r="A84" s="53"/>
      <c r="B84" s="45"/>
      <c r="C84" s="16"/>
      <c r="D84" s="8"/>
      <c r="E84" s="38" t="str">
        <f t="shared" si="13"/>
        <v> </v>
      </c>
      <c r="F84" s="12"/>
      <c r="G84" s="23">
        <f t="shared" si="8"/>
      </c>
      <c r="H84" s="53">
        <f t="shared" si="9"/>
      </c>
      <c r="I84" s="53">
        <f t="shared" si="10"/>
      </c>
      <c r="J84" s="47">
        <f t="shared" si="11"/>
      </c>
      <c r="K84" s="53">
        <f t="shared" si="12"/>
      </c>
      <c r="L84" s="5"/>
      <c r="M84" s="5">
        <f t="shared" si="14"/>
      </c>
      <c r="N84" s="33">
        <f>IF(ISBLANK(D84),"",(L84/nbox!$K$14))</f>
      </c>
      <c r="O84" s="12"/>
    </row>
    <row r="85" spans="1:15" ht="12.75">
      <c r="A85" s="53"/>
      <c r="B85" s="45"/>
      <c r="C85" s="16"/>
      <c r="D85" s="8"/>
      <c r="E85" s="38" t="str">
        <f t="shared" si="13"/>
        <v> </v>
      </c>
      <c r="F85" s="12"/>
      <c r="G85" s="23">
        <f t="shared" si="8"/>
      </c>
      <c r="H85" s="53">
        <f t="shared" si="9"/>
      </c>
      <c r="I85" s="53">
        <f t="shared" si="10"/>
      </c>
      <c r="J85" s="47">
        <f t="shared" si="11"/>
      </c>
      <c r="K85" s="53">
        <f t="shared" si="12"/>
      </c>
      <c r="L85" s="5"/>
      <c r="M85" s="5">
        <f t="shared" si="14"/>
      </c>
      <c r="N85" s="33">
        <f>IF(ISBLANK(D85),"",(L85/nbox!$K$14))</f>
      </c>
      <c r="O85" s="12"/>
    </row>
    <row r="86" spans="1:15" ht="12.75">
      <c r="A86" s="53"/>
      <c r="B86" s="45"/>
      <c r="C86" s="16"/>
      <c r="D86" s="8"/>
      <c r="E86" s="38" t="str">
        <f t="shared" si="13"/>
        <v> </v>
      </c>
      <c r="F86" s="12"/>
      <c r="G86" s="23">
        <f t="shared" si="8"/>
      </c>
      <c r="H86" s="53">
        <f t="shared" si="9"/>
      </c>
      <c r="I86" s="53">
        <f t="shared" si="10"/>
      </c>
      <c r="J86" s="47">
        <f t="shared" si="11"/>
      </c>
      <c r="K86" s="53">
        <f t="shared" si="12"/>
      </c>
      <c r="L86" s="5"/>
      <c r="M86" s="5">
        <f t="shared" si="14"/>
      </c>
      <c r="N86" s="33">
        <f>IF(ISBLANK(D86),"",(L86/nbox!$K$14))</f>
      </c>
      <c r="O86" s="12"/>
    </row>
    <row r="87" spans="1:15" ht="12.75">
      <c r="A87" s="53"/>
      <c r="B87" s="45"/>
      <c r="C87" s="16"/>
      <c r="D87" s="8"/>
      <c r="E87" s="38" t="str">
        <f t="shared" si="13"/>
        <v> </v>
      </c>
      <c r="F87" s="12"/>
      <c r="G87" s="23">
        <f t="shared" si="8"/>
      </c>
      <c r="H87" s="53">
        <f t="shared" si="9"/>
      </c>
      <c r="I87" s="53">
        <f t="shared" si="10"/>
      </c>
      <c r="J87" s="47">
        <f t="shared" si="11"/>
      </c>
      <c r="K87" s="53">
        <f t="shared" si="12"/>
      </c>
      <c r="L87" s="5"/>
      <c r="M87" s="5">
        <f t="shared" si="14"/>
      </c>
      <c r="N87" s="33">
        <f>IF(ISBLANK(D87),"",(L87/nbox!$K$14))</f>
      </c>
      <c r="O87" s="12"/>
    </row>
    <row r="88" spans="1:15" ht="12.75">
      <c r="A88" s="53"/>
      <c r="B88" s="45"/>
      <c r="C88" s="16"/>
      <c r="D88" s="8"/>
      <c r="E88" s="38" t="str">
        <f t="shared" si="13"/>
        <v> </v>
      </c>
      <c r="F88" s="12"/>
      <c r="G88" s="23">
        <f t="shared" si="8"/>
      </c>
      <c r="H88" s="53">
        <f t="shared" si="9"/>
      </c>
      <c r="I88" s="53">
        <f t="shared" si="10"/>
      </c>
      <c r="J88" s="47">
        <f t="shared" si="11"/>
      </c>
      <c r="K88" s="53">
        <f t="shared" si="12"/>
      </c>
      <c r="L88" s="5"/>
      <c r="M88" s="5">
        <f t="shared" si="14"/>
      </c>
      <c r="N88" s="33">
        <f>IF(ISBLANK(D88),"",(L88/nbox!$K$14))</f>
      </c>
      <c r="O88" s="12"/>
    </row>
    <row r="89" spans="1:15" ht="12.75">
      <c r="A89" s="53"/>
      <c r="B89" s="45"/>
      <c r="C89" s="16"/>
      <c r="D89" s="8"/>
      <c r="E89" s="38" t="str">
        <f t="shared" si="13"/>
        <v> </v>
      </c>
      <c r="F89" s="12"/>
      <c r="G89" s="23">
        <f t="shared" si="8"/>
      </c>
      <c r="H89" s="53">
        <f t="shared" si="9"/>
      </c>
      <c r="I89" s="53">
        <f t="shared" si="10"/>
      </c>
      <c r="J89" s="47">
        <f t="shared" si="11"/>
      </c>
      <c r="K89" s="53">
        <f t="shared" si="12"/>
      </c>
      <c r="L89" s="5"/>
      <c r="M89" s="5">
        <f t="shared" si="14"/>
      </c>
      <c r="N89" s="33">
        <f>IF(ISBLANK(D89),"",(L89/nbox!$K$14))</f>
      </c>
      <c r="O89" s="12"/>
    </row>
    <row r="90" spans="1:15" ht="12.75">
      <c r="A90" s="53"/>
      <c r="B90" s="45"/>
      <c r="C90" s="16"/>
      <c r="D90" s="8"/>
      <c r="E90" s="38" t="str">
        <f t="shared" si="13"/>
        <v> </v>
      </c>
      <c r="F90" s="12"/>
      <c r="G90" s="23">
        <f t="shared" si="8"/>
      </c>
      <c r="H90" s="53">
        <f t="shared" si="9"/>
      </c>
      <c r="I90" s="53">
        <f t="shared" si="10"/>
      </c>
      <c r="J90" s="47">
        <f t="shared" si="11"/>
      </c>
      <c r="K90" s="53">
        <f t="shared" si="12"/>
      </c>
      <c r="L90" s="5"/>
      <c r="M90" s="5">
        <f t="shared" si="14"/>
      </c>
      <c r="N90" s="33">
        <f>IF(ISBLANK(D90),"",(L90/nbox!$K$14))</f>
      </c>
      <c r="O90" s="12"/>
    </row>
    <row r="91" spans="1:15" ht="12.75">
      <c r="A91" s="53"/>
      <c r="B91" s="45"/>
      <c r="C91" s="16"/>
      <c r="D91" s="8"/>
      <c r="E91" s="38" t="str">
        <f t="shared" si="13"/>
        <v> </v>
      </c>
      <c r="F91" s="12"/>
      <c r="G91" s="23">
        <f t="shared" si="8"/>
      </c>
      <c r="H91" s="53">
        <f t="shared" si="9"/>
      </c>
      <c r="I91" s="53">
        <f t="shared" si="10"/>
      </c>
      <c r="J91" s="47">
        <f t="shared" si="11"/>
      </c>
      <c r="K91" s="53">
        <f t="shared" si="12"/>
      </c>
      <c r="L91" s="5"/>
      <c r="M91" s="5">
        <f t="shared" si="14"/>
      </c>
      <c r="N91" s="33">
        <f>IF(ISBLANK(D91),"",(L91/nbox!$K$14))</f>
      </c>
      <c r="O91" s="12"/>
    </row>
    <row r="92" spans="1:15" ht="12.75">
      <c r="A92" s="53"/>
      <c r="B92" s="45"/>
      <c r="C92" s="16"/>
      <c r="D92" s="8"/>
      <c r="E92" s="38" t="str">
        <f t="shared" si="13"/>
        <v> </v>
      </c>
      <c r="F92" s="12"/>
      <c r="G92" s="23">
        <f t="shared" si="8"/>
      </c>
      <c r="H92" s="53">
        <f t="shared" si="9"/>
      </c>
      <c r="I92" s="53">
        <f t="shared" si="10"/>
      </c>
      <c r="J92" s="47">
        <f t="shared" si="11"/>
      </c>
      <c r="K92" s="53">
        <f t="shared" si="12"/>
      </c>
      <c r="L92" s="5"/>
      <c r="M92" s="5">
        <f t="shared" si="14"/>
      </c>
      <c r="N92" s="33">
        <f>IF(ISBLANK(D92),"",(L92/nbox!$K$14))</f>
      </c>
      <c r="O92" s="12"/>
    </row>
    <row r="93" spans="1:15" ht="12.75">
      <c r="A93" s="53"/>
      <c r="B93" s="45"/>
      <c r="C93" s="16"/>
      <c r="D93" s="8"/>
      <c r="E93" s="38" t="str">
        <f t="shared" si="13"/>
        <v> </v>
      </c>
      <c r="F93" s="12"/>
      <c r="G93" s="23">
        <f t="shared" si="8"/>
      </c>
      <c r="H93" s="53">
        <f t="shared" si="9"/>
      </c>
      <c r="I93" s="53">
        <f t="shared" si="10"/>
      </c>
      <c r="J93" s="47">
        <f t="shared" si="11"/>
      </c>
      <c r="K93" s="53">
        <f t="shared" si="12"/>
      </c>
      <c r="L93" s="5"/>
      <c r="M93" s="5">
        <f t="shared" si="14"/>
      </c>
      <c r="N93" s="33">
        <f>IF(ISBLANK(D93),"",(L93/nbox!$K$14))</f>
      </c>
      <c r="O93" s="12"/>
    </row>
    <row r="94" spans="1:15" ht="12.75">
      <c r="A94" s="53"/>
      <c r="B94" s="45"/>
      <c r="C94" s="16"/>
      <c r="D94" s="8"/>
      <c r="E94" s="38" t="str">
        <f t="shared" si="13"/>
        <v> </v>
      </c>
      <c r="F94" s="12"/>
      <c r="G94" s="23">
        <f t="shared" si="8"/>
      </c>
      <c r="H94" s="53">
        <f t="shared" si="9"/>
      </c>
      <c r="I94" s="53">
        <f t="shared" si="10"/>
      </c>
      <c r="J94" s="47">
        <f t="shared" si="11"/>
      </c>
      <c r="K94" s="53">
        <f t="shared" si="12"/>
      </c>
      <c r="L94" s="5"/>
      <c r="M94" s="5">
        <f t="shared" si="14"/>
      </c>
      <c r="N94" s="33">
        <f>IF(ISBLANK(D94),"",(L94/nbox!$K$14))</f>
      </c>
      <c r="O94" s="12"/>
    </row>
    <row r="95" spans="1:15" ht="12.75">
      <c r="A95" s="53"/>
      <c r="B95" s="45"/>
      <c r="C95" s="16"/>
      <c r="D95" s="8"/>
      <c r="E95" s="38" t="str">
        <f t="shared" si="13"/>
        <v> </v>
      </c>
      <c r="F95" s="12"/>
      <c r="G95" s="23">
        <f t="shared" si="8"/>
      </c>
      <c r="H95" s="53">
        <f t="shared" si="9"/>
      </c>
      <c r="I95" s="53">
        <f t="shared" si="10"/>
      </c>
      <c r="J95" s="47">
        <f t="shared" si="11"/>
      </c>
      <c r="K95" s="53">
        <f t="shared" si="12"/>
      </c>
      <c r="L95" s="5"/>
      <c r="M95" s="5">
        <f t="shared" si="14"/>
      </c>
      <c r="N95" s="33">
        <f>IF(ISBLANK(D95),"",(L95/nbox!$K$14))</f>
      </c>
      <c r="O95" s="12"/>
    </row>
    <row r="96" spans="1:15" ht="12.75">
      <c r="A96" s="53"/>
      <c r="B96" s="45"/>
      <c r="C96" s="16"/>
      <c r="D96" s="8"/>
      <c r="E96" s="38" t="str">
        <f t="shared" si="13"/>
        <v> </v>
      </c>
      <c r="F96" s="12"/>
      <c r="G96" s="23">
        <f t="shared" si="8"/>
      </c>
      <c r="H96" s="53">
        <f t="shared" si="9"/>
      </c>
      <c r="I96" s="53">
        <f t="shared" si="10"/>
      </c>
      <c r="J96" s="47">
        <f t="shared" si="11"/>
      </c>
      <c r="K96" s="53">
        <f t="shared" si="12"/>
      </c>
      <c r="L96" s="5"/>
      <c r="M96" s="5">
        <f t="shared" si="14"/>
      </c>
      <c r="N96" s="33">
        <f>IF(ISBLANK(D96),"",(L96/nbox!$K$14))</f>
      </c>
      <c r="O96" s="12"/>
    </row>
    <row r="97" spans="1:15" ht="12.75">
      <c r="A97" s="53"/>
      <c r="B97" s="45"/>
      <c r="C97" s="16"/>
      <c r="D97" s="8"/>
      <c r="E97" s="38" t="str">
        <f t="shared" si="13"/>
        <v> </v>
      </c>
      <c r="F97" s="12"/>
      <c r="G97" s="23">
        <f t="shared" si="8"/>
      </c>
      <c r="H97" s="53">
        <f t="shared" si="9"/>
      </c>
      <c r="I97" s="53">
        <f t="shared" si="10"/>
      </c>
      <c r="J97" s="47">
        <f t="shared" si="11"/>
      </c>
      <c r="K97" s="53">
        <f t="shared" si="12"/>
      </c>
      <c r="L97" s="5"/>
      <c r="M97" s="5">
        <f t="shared" si="14"/>
      </c>
      <c r="N97" s="33">
        <f>IF(ISBLANK(D97),"",(L97/nbox!$K$14))</f>
      </c>
      <c r="O97" s="12"/>
    </row>
    <row r="98" spans="1:15" ht="12.75">
      <c r="A98" s="53"/>
      <c r="B98" s="45"/>
      <c r="C98" s="16"/>
      <c r="D98" s="8"/>
      <c r="E98" s="38" t="str">
        <f t="shared" si="13"/>
        <v> </v>
      </c>
      <c r="F98" s="12"/>
      <c r="G98" s="23">
        <f t="shared" si="8"/>
      </c>
      <c r="H98" s="53">
        <f t="shared" si="9"/>
      </c>
      <c r="I98" s="53">
        <f t="shared" si="10"/>
      </c>
      <c r="J98" s="47">
        <f t="shared" si="11"/>
      </c>
      <c r="K98" s="53">
        <f t="shared" si="12"/>
      </c>
      <c r="L98" s="5"/>
      <c r="M98" s="5">
        <f t="shared" si="14"/>
      </c>
      <c r="N98" s="33">
        <f>IF(ISBLANK(D98),"",(L98/nbox!$K$14))</f>
      </c>
      <c r="O98" s="12"/>
    </row>
    <row r="99" spans="1:15" ht="12.75">
      <c r="A99" s="53"/>
      <c r="B99" s="45"/>
      <c r="C99" s="16"/>
      <c r="D99" s="8"/>
      <c r="E99" s="38" t="str">
        <f>IF(ISBLANK(F99)," ",(E98+1))</f>
        <v> </v>
      </c>
      <c r="F99" s="12"/>
      <c r="G99" s="23">
        <f t="shared" si="8"/>
      </c>
      <c r="H99" s="53">
        <f t="shared" si="9"/>
      </c>
      <c r="I99" s="53">
        <f t="shared" si="10"/>
      </c>
      <c r="J99" s="47">
        <f t="shared" si="11"/>
      </c>
      <c r="K99" s="53">
        <f t="shared" si="12"/>
      </c>
      <c r="L99" s="5"/>
      <c r="M99" s="5">
        <f t="shared" si="14"/>
      </c>
      <c r="N99" s="33">
        <f>IF(ISBLANK(D99),"",(L99/nbox!$K$14))</f>
      </c>
      <c r="O99" s="12"/>
    </row>
    <row r="100" spans="1:15" ht="12.75">
      <c r="A100" s="53"/>
      <c r="B100" s="45"/>
      <c r="D100" s="8"/>
      <c r="E100" s="38">
        <v>99</v>
      </c>
      <c r="F100" s="12"/>
      <c r="G100" s="23">
        <f t="shared" si="8"/>
      </c>
      <c r="H100" s="53">
        <f t="shared" si="9"/>
      </c>
      <c r="I100" s="53">
        <f t="shared" si="10"/>
      </c>
      <c r="J100" s="47">
        <f t="shared" si="11"/>
      </c>
      <c r="K100" s="53">
        <f t="shared" si="12"/>
      </c>
      <c r="L100" s="5"/>
      <c r="M100" s="5">
        <f t="shared" si="14"/>
      </c>
      <c r="N100" s="33">
        <f>IF(ISBLANK(D100),"",(L100/nbox!$K$14))</f>
      </c>
      <c r="O100" s="12"/>
    </row>
    <row r="101" spans="1:15" ht="12.75">
      <c r="A101" s="53"/>
      <c r="B101" s="45"/>
      <c r="D101" s="8"/>
      <c r="E101" s="38">
        <v>100</v>
      </c>
      <c r="F101" s="12"/>
      <c r="G101" s="23">
        <f t="shared" si="8"/>
      </c>
      <c r="H101" s="53">
        <f t="shared" si="9"/>
      </c>
      <c r="I101" s="53">
        <f t="shared" si="10"/>
      </c>
      <c r="J101" s="47">
        <f t="shared" si="11"/>
      </c>
      <c r="K101" s="53">
        <f t="shared" si="12"/>
      </c>
      <c r="L101" s="5"/>
      <c r="M101" s="5">
        <f t="shared" si="14"/>
      </c>
      <c r="N101" s="33">
        <f>IF(ISBLANK(D101),"",(L101/nbox!$K$14))</f>
      </c>
      <c r="O101" s="12"/>
    </row>
    <row r="102" spans="1:15" ht="12.75">
      <c r="A102" s="53"/>
      <c r="B102" s="45"/>
      <c r="D102" s="8"/>
      <c r="E102" s="38">
        <v>101</v>
      </c>
      <c r="F102" s="12"/>
      <c r="G102" s="23">
        <f t="shared" si="8"/>
      </c>
      <c r="H102" s="53">
        <f t="shared" si="9"/>
      </c>
      <c r="I102" s="53">
        <f t="shared" si="10"/>
      </c>
      <c r="J102" s="47">
        <f t="shared" si="11"/>
      </c>
      <c r="K102" s="53">
        <f t="shared" si="12"/>
      </c>
      <c r="L102" s="5"/>
      <c r="M102" s="5">
        <f t="shared" si="14"/>
      </c>
      <c r="N102" s="33">
        <f>IF(ISBLANK(D102),"",(L102/nbox!$K$14))</f>
      </c>
      <c r="O102" s="12"/>
    </row>
    <row r="103" spans="1:15" ht="12.75">
      <c r="A103" s="53"/>
      <c r="B103" s="45"/>
      <c r="D103" s="8"/>
      <c r="E103" s="38">
        <v>102</v>
      </c>
      <c r="F103" s="12"/>
      <c r="G103" s="23">
        <f t="shared" si="8"/>
      </c>
      <c r="H103" s="53">
        <f t="shared" si="9"/>
      </c>
      <c r="I103" s="53">
        <f t="shared" si="10"/>
      </c>
      <c r="J103" s="47">
        <f t="shared" si="11"/>
      </c>
      <c r="K103" s="53">
        <f t="shared" si="12"/>
      </c>
      <c r="L103" s="5"/>
      <c r="M103" s="5">
        <f t="shared" si="14"/>
      </c>
      <c r="N103" s="33">
        <f>IF(ISBLANK(D103),"",(L103/nbox!$K$14))</f>
      </c>
      <c r="O103" s="12"/>
    </row>
    <row r="104" spans="1:15" ht="12.75">
      <c r="A104" s="53"/>
      <c r="B104" s="45"/>
      <c r="D104" s="8"/>
      <c r="E104" s="38">
        <v>103</v>
      </c>
      <c r="F104" s="12"/>
      <c r="G104" s="23">
        <f t="shared" si="8"/>
      </c>
      <c r="H104" s="53">
        <f t="shared" si="9"/>
      </c>
      <c r="I104" s="53">
        <f t="shared" si="10"/>
      </c>
      <c r="J104" s="47">
        <f t="shared" si="11"/>
      </c>
      <c r="K104" s="53">
        <f t="shared" si="12"/>
      </c>
      <c r="L104" s="5"/>
      <c r="M104" s="5">
        <f t="shared" si="14"/>
      </c>
      <c r="N104" s="33">
        <f>IF(ISBLANK(D104),"",(L104/nbox!$K$14))</f>
      </c>
      <c r="O104" s="12"/>
    </row>
    <row r="105" spans="1:15" ht="12.75">
      <c r="A105" s="53"/>
      <c r="B105" s="45"/>
      <c r="D105" s="8"/>
      <c r="E105" s="38">
        <v>104</v>
      </c>
      <c r="F105" s="12"/>
      <c r="G105" s="23">
        <f t="shared" si="8"/>
      </c>
      <c r="H105" s="53">
        <f t="shared" si="9"/>
      </c>
      <c r="I105" s="53">
        <f t="shared" si="10"/>
      </c>
      <c r="J105" s="47">
        <f t="shared" si="11"/>
      </c>
      <c r="K105" s="53">
        <f t="shared" si="12"/>
      </c>
      <c r="L105" s="5"/>
      <c r="M105" s="5">
        <f t="shared" si="14"/>
      </c>
      <c r="N105" s="33">
        <f>IF(ISBLANK(D105),"",(L105/nbox!$K$14))</f>
      </c>
      <c r="O105" s="12"/>
    </row>
    <row r="106" spans="1:15" ht="12.75">
      <c r="A106" s="53"/>
      <c r="B106" s="45"/>
      <c r="D106" s="8"/>
      <c r="E106" s="38">
        <v>105</v>
      </c>
      <c r="F106" s="12"/>
      <c r="G106" s="23">
        <f t="shared" si="8"/>
      </c>
      <c r="H106" s="53">
        <f t="shared" si="9"/>
      </c>
      <c r="I106" s="53">
        <f t="shared" si="10"/>
      </c>
      <c r="J106" s="47">
        <f t="shared" si="11"/>
      </c>
      <c r="K106" s="53">
        <f t="shared" si="12"/>
      </c>
      <c r="L106" s="5"/>
      <c r="M106" s="5">
        <f t="shared" si="14"/>
      </c>
      <c r="N106" s="33">
        <f>IF(ISBLANK(D106),"",(L106/nbox!$K$14))</f>
      </c>
      <c r="O106" s="12"/>
    </row>
    <row r="107" spans="1:15" ht="12.75">
      <c r="A107" s="53"/>
      <c r="B107" s="45"/>
      <c r="D107" s="8"/>
      <c r="E107" s="38">
        <v>106</v>
      </c>
      <c r="F107" s="12"/>
      <c r="G107" s="23">
        <f t="shared" si="8"/>
      </c>
      <c r="H107" s="53">
        <f t="shared" si="9"/>
      </c>
      <c r="I107" s="53">
        <f t="shared" si="10"/>
      </c>
      <c r="J107" s="47">
        <f t="shared" si="11"/>
      </c>
      <c r="K107" s="53">
        <f t="shared" si="12"/>
      </c>
      <c r="L107" s="5"/>
      <c r="M107" s="5">
        <f t="shared" si="14"/>
      </c>
      <c r="N107" s="33">
        <f>IF(ISBLANK(D107),"",(L107/nbox!$K$14))</f>
      </c>
      <c r="O107" s="12"/>
    </row>
    <row r="108" spans="1:15" ht="12.75">
      <c r="A108" s="53"/>
      <c r="B108" s="45"/>
      <c r="D108" s="8"/>
      <c r="E108" s="38">
        <v>107</v>
      </c>
      <c r="F108" s="12"/>
      <c r="G108" s="23">
        <f t="shared" si="8"/>
      </c>
      <c r="H108" s="53">
        <f t="shared" si="9"/>
      </c>
      <c r="I108" s="53">
        <f t="shared" si="10"/>
      </c>
      <c r="J108" s="47">
        <f t="shared" si="11"/>
      </c>
      <c r="K108" s="53">
        <f t="shared" si="12"/>
      </c>
      <c r="L108" s="5"/>
      <c r="M108" s="5">
        <f t="shared" si="14"/>
      </c>
      <c r="N108" s="33">
        <f>IF(ISBLANK(D108),"",(L108/nbox!$K$14))</f>
      </c>
      <c r="O108" s="12"/>
    </row>
    <row r="109" spans="1:15" ht="12.75">
      <c r="A109" s="53"/>
      <c r="B109" s="45"/>
      <c r="D109" s="8"/>
      <c r="E109" s="38">
        <v>108</v>
      </c>
      <c r="F109" s="12"/>
      <c r="G109" s="23">
        <f t="shared" si="8"/>
      </c>
      <c r="H109" s="53">
        <f t="shared" si="9"/>
      </c>
      <c r="I109" s="53">
        <f t="shared" si="10"/>
      </c>
      <c r="J109" s="47">
        <f t="shared" si="11"/>
      </c>
      <c r="K109" s="53">
        <f t="shared" si="12"/>
      </c>
      <c r="L109" s="5"/>
      <c r="M109" s="5">
        <f t="shared" si="14"/>
      </c>
      <c r="N109" s="33">
        <f>IF(ISBLANK(D109),"",(L109/nbox!$K$14))</f>
      </c>
      <c r="O109" s="12"/>
    </row>
    <row r="110" spans="1:15" ht="12.75">
      <c r="A110" s="53"/>
      <c r="B110" s="45"/>
      <c r="D110" s="8"/>
      <c r="E110" s="38">
        <v>109</v>
      </c>
      <c r="F110" s="12"/>
      <c r="G110" s="23">
        <f t="shared" si="8"/>
      </c>
      <c r="H110" s="53">
        <f t="shared" si="9"/>
      </c>
      <c r="I110" s="53">
        <f t="shared" si="10"/>
      </c>
      <c r="J110" s="47">
        <f t="shared" si="11"/>
      </c>
      <c r="K110" s="53">
        <f t="shared" si="12"/>
      </c>
      <c r="L110" s="5"/>
      <c r="M110" s="5">
        <f t="shared" si="14"/>
      </c>
      <c r="N110" s="33">
        <f>IF(ISBLANK(D110),"",(L110/nbox!$K$14))</f>
      </c>
      <c r="O110" s="12"/>
    </row>
    <row r="111" spans="1:15" ht="12.75">
      <c r="A111" s="53"/>
      <c r="B111" s="45"/>
      <c r="D111" s="8"/>
      <c r="E111" s="38">
        <v>110</v>
      </c>
      <c r="F111" s="12"/>
      <c r="G111" s="23">
        <f t="shared" si="8"/>
      </c>
      <c r="H111" s="53">
        <f t="shared" si="9"/>
      </c>
      <c r="I111" s="53">
        <f t="shared" si="10"/>
      </c>
      <c r="J111" s="47">
        <f t="shared" si="11"/>
      </c>
      <c r="K111" s="53">
        <f t="shared" si="12"/>
      </c>
      <c r="L111" s="5"/>
      <c r="M111" s="5">
        <f t="shared" si="14"/>
      </c>
      <c r="N111" s="33">
        <f>IF(ISBLANK(D111),"",(L111/nbox!$K$14))</f>
      </c>
      <c r="O111" s="12"/>
    </row>
    <row r="112" spans="1:15" ht="12.75">
      <c r="A112" s="53"/>
      <c r="B112" s="45"/>
      <c r="D112" s="8"/>
      <c r="E112" s="38">
        <v>111</v>
      </c>
      <c r="F112" s="12"/>
      <c r="G112" s="23">
        <f t="shared" si="8"/>
      </c>
      <c r="H112" s="53">
        <f t="shared" si="9"/>
      </c>
      <c r="I112" s="53">
        <f t="shared" si="10"/>
      </c>
      <c r="J112" s="47">
        <f t="shared" si="11"/>
      </c>
      <c r="K112" s="53">
        <f t="shared" si="12"/>
      </c>
      <c r="L112" s="5"/>
      <c r="M112" s="5">
        <f t="shared" si="14"/>
      </c>
      <c r="N112" s="33">
        <f>IF(ISBLANK(D112),"",(L112/nbox!$K$14))</f>
      </c>
      <c r="O112" s="12"/>
    </row>
    <row r="113" spans="1:15" ht="12.75">
      <c r="A113" s="53"/>
      <c r="B113" s="45"/>
      <c r="D113" s="8"/>
      <c r="E113" s="38">
        <v>112</v>
      </c>
      <c r="F113" s="12"/>
      <c r="G113" s="23">
        <f t="shared" si="8"/>
      </c>
      <c r="H113" s="53">
        <f t="shared" si="9"/>
      </c>
      <c r="I113" s="53">
        <f t="shared" si="10"/>
      </c>
      <c r="J113" s="47">
        <f t="shared" si="11"/>
      </c>
      <c r="K113" s="53">
        <f t="shared" si="12"/>
      </c>
      <c r="L113" s="5"/>
      <c r="M113" s="5">
        <f t="shared" si="14"/>
      </c>
      <c r="N113" s="33">
        <f>IF(ISBLANK(D113),"",(L113/nbox!$K$14))</f>
      </c>
      <c r="O113" s="12"/>
    </row>
    <row r="114" spans="1:15" ht="12.75">
      <c r="A114" s="53"/>
      <c r="B114" s="45"/>
      <c r="D114" s="8"/>
      <c r="E114" s="38">
        <v>113</v>
      </c>
      <c r="F114" s="12"/>
      <c r="G114" s="23">
        <f t="shared" si="8"/>
      </c>
      <c r="H114" s="53">
        <f t="shared" si="9"/>
      </c>
      <c r="I114" s="53">
        <f t="shared" si="10"/>
      </c>
      <c r="J114" s="47">
        <f t="shared" si="11"/>
      </c>
      <c r="K114" s="53">
        <f t="shared" si="12"/>
      </c>
      <c r="L114" s="5"/>
      <c r="M114" s="5">
        <f t="shared" si="14"/>
      </c>
      <c r="N114" s="33">
        <f>IF(ISBLANK(D114),"",(L114/nbox!$K$14))</f>
      </c>
      <c r="O114" s="12"/>
    </row>
    <row r="115" spans="1:15" ht="12.75">
      <c r="A115" s="53"/>
      <c r="B115" s="45"/>
      <c r="D115" s="8"/>
      <c r="E115" s="38">
        <v>114</v>
      </c>
      <c r="F115" s="12"/>
      <c r="G115" s="23">
        <f t="shared" si="8"/>
      </c>
      <c r="H115" s="53">
        <f t="shared" si="9"/>
      </c>
      <c r="I115" s="53">
        <f t="shared" si="10"/>
      </c>
      <c r="J115" s="47">
        <f t="shared" si="11"/>
      </c>
      <c r="K115" s="53">
        <f t="shared" si="12"/>
      </c>
      <c r="L115" s="5"/>
      <c r="M115" s="5">
        <f t="shared" si="14"/>
      </c>
      <c r="N115" s="33">
        <f>IF(ISBLANK(D115),"",(L115/nbox!$K$14))</f>
      </c>
      <c r="O115" s="12"/>
    </row>
    <row r="116" spans="1:15" ht="12.75">
      <c r="A116" s="53"/>
      <c r="B116" s="45"/>
      <c r="D116" s="8"/>
      <c r="E116" s="38">
        <v>115</v>
      </c>
      <c r="F116" s="12"/>
      <c r="G116" s="23">
        <f t="shared" si="8"/>
      </c>
      <c r="H116" s="53">
        <f t="shared" si="9"/>
      </c>
      <c r="I116" s="53">
        <f t="shared" si="10"/>
      </c>
      <c r="J116" s="47">
        <f t="shared" si="11"/>
      </c>
      <c r="K116" s="53">
        <f t="shared" si="12"/>
      </c>
      <c r="L116" s="5"/>
      <c r="M116" s="5">
        <f t="shared" si="14"/>
      </c>
      <c r="N116" s="33">
        <f>IF(ISBLANK(D116),"",(L116/nbox!$K$14))</f>
      </c>
      <c r="O116" s="12"/>
    </row>
    <row r="117" spans="1:15" ht="12.75">
      <c r="A117" s="53"/>
      <c r="B117" s="45"/>
      <c r="D117" s="8"/>
      <c r="E117" s="38">
        <v>116</v>
      </c>
      <c r="F117" s="12"/>
      <c r="G117" s="23">
        <f t="shared" si="8"/>
      </c>
      <c r="H117" s="53">
        <f t="shared" si="9"/>
      </c>
      <c r="I117" s="53">
        <f t="shared" si="10"/>
      </c>
      <c r="J117" s="47">
        <f t="shared" si="11"/>
      </c>
      <c r="K117" s="53">
        <f t="shared" si="12"/>
      </c>
      <c r="L117" s="5"/>
      <c r="M117" s="5">
        <f t="shared" si="14"/>
      </c>
      <c r="N117" s="33">
        <f>IF(ISBLANK(D117),"",(L117/nbox!$K$14))</f>
      </c>
      <c r="O117" s="12"/>
    </row>
    <row r="118" spans="1:15" ht="12.75">
      <c r="A118" s="53"/>
      <c r="B118" s="45"/>
      <c r="D118" s="8"/>
      <c r="E118" s="38">
        <v>117</v>
      </c>
      <c r="F118" s="12"/>
      <c r="G118" s="23">
        <f t="shared" si="8"/>
      </c>
      <c r="H118" s="53">
        <f t="shared" si="9"/>
      </c>
      <c r="I118" s="53">
        <f t="shared" si="10"/>
      </c>
      <c r="J118" s="47">
        <f t="shared" si="11"/>
      </c>
      <c r="K118" s="53">
        <f t="shared" si="12"/>
      </c>
      <c r="L118" s="5"/>
      <c r="M118" s="5">
        <f t="shared" si="14"/>
      </c>
      <c r="N118" s="33">
        <f>IF(ISBLANK(D118),"",(L118/nbox!$K$14))</f>
      </c>
      <c r="O118" s="12"/>
    </row>
    <row r="119" spans="1:15" ht="12.75">
      <c r="A119" s="53"/>
      <c r="B119" s="45"/>
      <c r="D119" s="8"/>
      <c r="E119" s="38">
        <v>118</v>
      </c>
      <c r="F119" s="12"/>
      <c r="G119" s="23">
        <f t="shared" si="8"/>
      </c>
      <c r="H119" s="53">
        <f t="shared" si="9"/>
      </c>
      <c r="I119" s="53">
        <f t="shared" si="10"/>
      </c>
      <c r="J119" s="47">
        <f t="shared" si="11"/>
      </c>
      <c r="K119" s="53">
        <f t="shared" si="12"/>
      </c>
      <c r="L119" s="5"/>
      <c r="M119" s="5">
        <f t="shared" si="14"/>
      </c>
      <c r="N119" s="33">
        <f>IF(ISBLANK(D119),"",(L119/nbox!$K$14))</f>
      </c>
      <c r="O119" s="12"/>
    </row>
    <row r="120" spans="1:15" ht="12.75">
      <c r="A120" s="53"/>
      <c r="B120" s="45"/>
      <c r="D120" s="8"/>
      <c r="E120" s="38" t="str">
        <f aca="true" t="shared" si="15" ref="E120:E151">IF(ISBLANK(F120)," ",(E119+1))</f>
        <v> </v>
      </c>
      <c r="F120" s="12"/>
      <c r="G120" s="23">
        <f t="shared" si="8"/>
      </c>
      <c r="H120" s="53">
        <f t="shared" si="9"/>
      </c>
      <c r="I120" s="53">
        <f t="shared" si="10"/>
      </c>
      <c r="J120" s="47">
        <f t="shared" si="11"/>
      </c>
      <c r="K120" s="53">
        <f t="shared" si="12"/>
      </c>
      <c r="L120" s="5"/>
      <c r="M120" s="5">
        <f t="shared" si="14"/>
      </c>
      <c r="N120" s="33">
        <f>IF(ISBLANK(D120),"",(L120/nbox!$K$14))</f>
      </c>
      <c r="O120" s="12"/>
    </row>
    <row r="121" spans="1:15" ht="12.75">
      <c r="A121" s="53"/>
      <c r="B121" s="45"/>
      <c r="D121" s="8"/>
      <c r="E121" s="38" t="str">
        <f t="shared" si="15"/>
        <v> </v>
      </c>
      <c r="F121" s="12"/>
      <c r="G121" s="23">
        <f t="shared" si="8"/>
      </c>
      <c r="H121" s="53">
        <f t="shared" si="9"/>
      </c>
      <c r="I121" s="53">
        <f t="shared" si="10"/>
      </c>
      <c r="J121" s="47">
        <f t="shared" si="11"/>
      </c>
      <c r="K121" s="53">
        <f t="shared" si="12"/>
      </c>
      <c r="L121" s="5"/>
      <c r="M121" s="5">
        <f t="shared" si="14"/>
      </c>
      <c r="N121" s="33">
        <f>IF(ISBLANK(D121),"",(L121/nbox!$K$14))</f>
      </c>
      <c r="O121" s="12"/>
    </row>
    <row r="122" spans="1:15" ht="12.75">
      <c r="A122" s="53"/>
      <c r="B122" s="45"/>
      <c r="D122" s="8"/>
      <c r="E122" s="38" t="str">
        <f t="shared" si="15"/>
        <v> </v>
      </c>
      <c r="F122" s="12"/>
      <c r="G122" s="23">
        <f t="shared" si="8"/>
      </c>
      <c r="H122" s="53">
        <f t="shared" si="9"/>
      </c>
      <c r="I122" s="53">
        <f t="shared" si="10"/>
      </c>
      <c r="J122" s="47">
        <f t="shared" si="11"/>
      </c>
      <c r="K122" s="53">
        <f t="shared" si="12"/>
      </c>
      <c r="L122" s="5"/>
      <c r="M122" s="5">
        <f t="shared" si="14"/>
      </c>
      <c r="N122" s="33">
        <f>IF(ISBLANK(D122),"",(L122/nbox!$K$14))</f>
      </c>
      <c r="O122" s="12"/>
    </row>
    <row r="123" spans="1:15" ht="12.75">
      <c r="A123" s="53"/>
      <c r="B123" s="45"/>
      <c r="D123" s="8"/>
      <c r="E123" s="38" t="str">
        <f t="shared" si="15"/>
        <v> </v>
      </c>
      <c r="F123" s="12"/>
      <c r="G123" s="23">
        <f t="shared" si="8"/>
      </c>
      <c r="H123" s="53">
        <f t="shared" si="9"/>
      </c>
      <c r="I123" s="53">
        <f t="shared" si="10"/>
      </c>
      <c r="J123" s="47">
        <f t="shared" si="11"/>
      </c>
      <c r="K123" s="53">
        <f t="shared" si="12"/>
      </c>
      <c r="L123" s="5"/>
      <c r="M123" s="5">
        <f t="shared" si="14"/>
      </c>
      <c r="N123" s="33">
        <f>IF(ISBLANK(D123),"",(L123/nbox!$K$14))</f>
      </c>
      <c r="O123" s="12"/>
    </row>
    <row r="124" spans="1:15" ht="12.75">
      <c r="A124" s="53"/>
      <c r="B124" s="45"/>
      <c r="D124" s="8"/>
      <c r="E124" s="38" t="str">
        <f t="shared" si="15"/>
        <v> </v>
      </c>
      <c r="F124" s="12"/>
      <c r="G124" s="23">
        <f t="shared" si="8"/>
      </c>
      <c r="H124" s="53">
        <f t="shared" si="9"/>
      </c>
      <c r="I124" s="53">
        <f t="shared" si="10"/>
      </c>
      <c r="J124" s="47">
        <f t="shared" si="11"/>
      </c>
      <c r="K124" s="53">
        <f t="shared" si="12"/>
      </c>
      <c r="L124" s="5"/>
      <c r="M124" s="5">
        <f t="shared" si="14"/>
      </c>
      <c r="N124" s="33">
        <f>IF(ISBLANK(D124),"",(L124/nbox!$K$14))</f>
      </c>
      <c r="O124" s="12"/>
    </row>
    <row r="125" spans="1:15" ht="12.75">
      <c r="A125" s="53"/>
      <c r="B125" s="45"/>
      <c r="D125" s="8"/>
      <c r="E125" s="38" t="str">
        <f t="shared" si="15"/>
        <v> </v>
      </c>
      <c r="F125" s="12"/>
      <c r="G125" s="23">
        <f t="shared" si="8"/>
      </c>
      <c r="H125" s="53">
        <f t="shared" si="9"/>
      </c>
      <c r="I125" s="53">
        <f t="shared" si="10"/>
      </c>
      <c r="J125" s="47">
        <f t="shared" si="11"/>
      </c>
      <c r="K125" s="53">
        <f t="shared" si="12"/>
      </c>
      <c r="L125" s="5"/>
      <c r="M125" s="5">
        <f t="shared" si="14"/>
      </c>
      <c r="N125" s="33">
        <f>IF(ISBLANK(D125),"",(L125/nbox!$K$14))</f>
      </c>
      <c r="O125" s="12"/>
    </row>
    <row r="126" spans="1:15" ht="12.75">
      <c r="A126" s="53"/>
      <c r="B126" s="45"/>
      <c r="D126" s="8"/>
      <c r="E126" s="38" t="str">
        <f t="shared" si="15"/>
        <v> </v>
      </c>
      <c r="F126" s="12"/>
      <c r="G126" s="23">
        <f t="shared" si="8"/>
      </c>
      <c r="H126" s="53">
        <f t="shared" si="9"/>
      </c>
      <c r="I126" s="53">
        <f t="shared" si="10"/>
      </c>
      <c r="J126" s="47">
        <f t="shared" si="11"/>
      </c>
      <c r="K126" s="53">
        <f t="shared" si="12"/>
      </c>
      <c r="L126" s="5"/>
      <c r="M126" s="5">
        <f t="shared" si="14"/>
      </c>
      <c r="N126" s="33">
        <f>IF(ISBLANK(D126),"",(L126/nbox!$K$14))</f>
      </c>
      <c r="O126" s="12"/>
    </row>
    <row r="127" spans="1:15" ht="12.75">
      <c r="A127" s="53"/>
      <c r="B127" s="45"/>
      <c r="D127" s="8"/>
      <c r="E127" s="38" t="str">
        <f t="shared" si="15"/>
        <v> </v>
      </c>
      <c r="F127" s="12"/>
      <c r="G127" s="23">
        <f t="shared" si="8"/>
      </c>
      <c r="H127" s="53">
        <f t="shared" si="9"/>
      </c>
      <c r="I127" s="53">
        <f t="shared" si="10"/>
      </c>
      <c r="J127" s="47">
        <f t="shared" si="11"/>
      </c>
      <c r="K127" s="53">
        <f t="shared" si="12"/>
      </c>
      <c r="L127" s="5"/>
      <c r="M127" s="5">
        <f t="shared" si="14"/>
      </c>
      <c r="N127" s="33">
        <f>IF(ISBLANK(D127),"",(L127/nbox!$K$14))</f>
      </c>
      <c r="O127" s="12"/>
    </row>
    <row r="128" spans="1:15" ht="12.75">
      <c r="A128" s="53"/>
      <c r="B128" s="45"/>
      <c r="D128" s="8"/>
      <c r="E128" s="38" t="str">
        <f t="shared" si="15"/>
        <v> </v>
      </c>
      <c r="F128" s="12"/>
      <c r="G128" s="23">
        <f t="shared" si="8"/>
      </c>
      <c r="H128" s="53">
        <f t="shared" si="9"/>
      </c>
      <c r="I128" s="53">
        <f t="shared" si="10"/>
      </c>
      <c r="J128" s="47">
        <f t="shared" si="11"/>
      </c>
      <c r="K128" s="53">
        <f t="shared" si="12"/>
      </c>
      <c r="L128" s="5"/>
      <c r="M128" s="5">
        <f t="shared" si="14"/>
      </c>
      <c r="N128" s="33">
        <f>IF(ISBLANK(D128),"",(L128/nbox!$K$14))</f>
      </c>
      <c r="O128" s="12"/>
    </row>
    <row r="129" spans="1:15" ht="12.75">
      <c r="A129" s="53"/>
      <c r="B129" s="45"/>
      <c r="D129" s="8"/>
      <c r="E129" s="38" t="str">
        <f t="shared" si="15"/>
        <v> </v>
      </c>
      <c r="F129" s="12"/>
      <c r="G129" s="23">
        <f t="shared" si="8"/>
      </c>
      <c r="H129" s="53">
        <f t="shared" si="9"/>
      </c>
      <c r="I129" s="53">
        <f t="shared" si="10"/>
      </c>
      <c r="J129" s="47">
        <f t="shared" si="11"/>
      </c>
      <c r="K129" s="53">
        <f t="shared" si="12"/>
      </c>
      <c r="L129" s="5"/>
      <c r="M129" s="5">
        <f t="shared" si="14"/>
      </c>
      <c r="N129" s="33">
        <f>IF(ISBLANK(D129),"",(L129/nbox!$K$14))</f>
      </c>
      <c r="O129" s="12"/>
    </row>
    <row r="130" spans="1:15" ht="12.75">
      <c r="A130" s="53"/>
      <c r="B130" s="45"/>
      <c r="D130" s="8"/>
      <c r="E130" s="38" t="str">
        <f t="shared" si="15"/>
        <v> </v>
      </c>
      <c r="F130" s="12"/>
      <c r="G130" s="23">
        <f aca="true" t="shared" si="16" ref="G130:G193">IF(ISBLANK(F130),"",VLOOKUP(F130,listt,2,FALSE))</f>
      </c>
      <c r="H130" s="53">
        <f aca="true" t="shared" si="17" ref="H130:H193">IF(ISBLANK(F130),"",VLOOKUP(F130,listt,3,FALSE))</f>
      </c>
      <c r="I130" s="53">
        <f aca="true" t="shared" si="18" ref="I130:I193">IF(ISBLANK(F130),"",VLOOKUP(F130,listt,4,FALSE))</f>
      </c>
      <c r="J130" s="47">
        <f aca="true" t="shared" si="19" ref="J130:J193">IF(ISBLANK(F130),"",VLOOKUP(F130,listt,5,FALSE))</f>
      </c>
      <c r="K130" s="53">
        <f aca="true" t="shared" si="20" ref="K130:K193">IF(ISBLANK(F130),"",VLOOKUP(F130,listt,6,FALSE))</f>
      </c>
      <c r="L130" s="5"/>
      <c r="M130" s="5">
        <f t="shared" si="14"/>
      </c>
      <c r="N130" s="33">
        <f>IF(ISBLANK(D130),"",(L130/nbox!$K$14))</f>
      </c>
      <c r="O130" s="12"/>
    </row>
    <row r="131" spans="1:15" ht="12.75">
      <c r="A131" s="53"/>
      <c r="B131" s="45"/>
      <c r="D131" s="8"/>
      <c r="E131" s="38" t="str">
        <f t="shared" si="15"/>
        <v> </v>
      </c>
      <c r="F131" s="12"/>
      <c r="G131" s="23">
        <f t="shared" si="16"/>
      </c>
      <c r="H131" s="53">
        <f t="shared" si="17"/>
      </c>
      <c r="I131" s="53">
        <f t="shared" si="18"/>
      </c>
      <c r="J131" s="47">
        <f t="shared" si="19"/>
      </c>
      <c r="K131" s="53">
        <f t="shared" si="20"/>
      </c>
      <c r="L131" s="5"/>
      <c r="M131" s="5">
        <f aca="true" t="shared" si="21" ref="M131:M194">IF(ISBLANK(D131),"",(L131-$L$2))</f>
      </c>
      <c r="N131" s="33">
        <f>IF(ISBLANK(D131),"",(L131/nbox!$K$14))</f>
      </c>
      <c r="O131" s="12"/>
    </row>
    <row r="132" spans="1:15" ht="12.75">
      <c r="A132" s="53"/>
      <c r="B132" s="45"/>
      <c r="D132" s="8"/>
      <c r="E132" s="38" t="str">
        <f t="shared" si="15"/>
        <v> </v>
      </c>
      <c r="F132" s="12"/>
      <c r="G132" s="23">
        <f t="shared" si="16"/>
      </c>
      <c r="H132" s="53">
        <f t="shared" si="17"/>
      </c>
      <c r="I132" s="53">
        <f t="shared" si="18"/>
      </c>
      <c r="J132" s="47">
        <f t="shared" si="19"/>
      </c>
      <c r="K132" s="53">
        <f t="shared" si="20"/>
      </c>
      <c r="L132" s="5"/>
      <c r="M132" s="5">
        <f t="shared" si="21"/>
      </c>
      <c r="N132" s="33">
        <f>IF(ISBLANK(D132),"",(L132/nbox!$K$14))</f>
      </c>
      <c r="O132" s="12"/>
    </row>
    <row r="133" spans="1:15" ht="12.75">
      <c r="A133" s="53"/>
      <c r="B133" s="45"/>
      <c r="D133" s="8"/>
      <c r="E133" s="38" t="str">
        <f t="shared" si="15"/>
        <v> </v>
      </c>
      <c r="F133" s="12"/>
      <c r="G133" s="23">
        <f t="shared" si="16"/>
      </c>
      <c r="H133" s="53">
        <f t="shared" si="17"/>
      </c>
      <c r="I133" s="53">
        <f t="shared" si="18"/>
      </c>
      <c r="J133" s="47">
        <f t="shared" si="19"/>
      </c>
      <c r="K133" s="53">
        <f t="shared" si="20"/>
      </c>
      <c r="L133" s="5"/>
      <c r="M133" s="5">
        <f t="shared" si="21"/>
      </c>
      <c r="N133" s="33">
        <f>IF(ISBLANK(D133),"",(L133/nbox!$K$14))</f>
      </c>
      <c r="O133" s="12"/>
    </row>
    <row r="134" spans="1:15" ht="12.75">
      <c r="A134" s="53"/>
      <c r="B134" s="45"/>
      <c r="D134" s="8"/>
      <c r="E134" s="38" t="str">
        <f t="shared" si="15"/>
        <v> </v>
      </c>
      <c r="F134" s="12"/>
      <c r="G134" s="23">
        <f t="shared" si="16"/>
      </c>
      <c r="H134" s="53">
        <f t="shared" si="17"/>
      </c>
      <c r="I134" s="53">
        <f t="shared" si="18"/>
      </c>
      <c r="J134" s="47">
        <f t="shared" si="19"/>
      </c>
      <c r="K134" s="53">
        <f t="shared" si="20"/>
      </c>
      <c r="L134" s="5"/>
      <c r="M134" s="5">
        <f t="shared" si="21"/>
      </c>
      <c r="N134" s="33">
        <f>IF(ISBLANK(D134),"",(L134/nbox!$K$14))</f>
      </c>
      <c r="O134" s="12"/>
    </row>
    <row r="135" spans="1:15" ht="12.75">
      <c r="A135" s="53"/>
      <c r="B135" s="45"/>
      <c r="D135" s="8"/>
      <c r="E135" s="38" t="str">
        <f t="shared" si="15"/>
        <v> </v>
      </c>
      <c r="F135" s="12"/>
      <c r="G135" s="23">
        <f t="shared" si="16"/>
      </c>
      <c r="H135" s="53">
        <f t="shared" si="17"/>
      </c>
      <c r="I135" s="53">
        <f t="shared" si="18"/>
      </c>
      <c r="J135" s="47">
        <f t="shared" si="19"/>
      </c>
      <c r="K135" s="53">
        <f t="shared" si="20"/>
      </c>
      <c r="L135" s="5"/>
      <c r="M135" s="5">
        <f t="shared" si="21"/>
      </c>
      <c r="N135" s="33">
        <f>IF(ISBLANK(D135),"",(L135/nbox!$K$14))</f>
      </c>
      <c r="O135" s="12"/>
    </row>
    <row r="136" spans="1:15" ht="12.75">
      <c r="A136" s="53"/>
      <c r="B136" s="45"/>
      <c r="D136" s="8"/>
      <c r="E136" s="38" t="str">
        <f t="shared" si="15"/>
        <v> </v>
      </c>
      <c r="F136" s="12"/>
      <c r="G136" s="23">
        <f t="shared" si="16"/>
      </c>
      <c r="H136" s="53">
        <f t="shared" si="17"/>
      </c>
      <c r="I136" s="53">
        <f t="shared" si="18"/>
      </c>
      <c r="J136" s="47">
        <f t="shared" si="19"/>
      </c>
      <c r="K136" s="53">
        <f t="shared" si="20"/>
      </c>
      <c r="L136" s="5"/>
      <c r="M136" s="5">
        <f t="shared" si="21"/>
      </c>
      <c r="N136" s="33">
        <f>IF(ISBLANK(D136),"",(L136/nbox!$K$14))</f>
      </c>
      <c r="O136" s="12"/>
    </row>
    <row r="137" spans="1:15" ht="12.75">
      <c r="A137" s="53"/>
      <c r="B137" s="45"/>
      <c r="D137" s="8"/>
      <c r="E137" s="38" t="str">
        <f t="shared" si="15"/>
        <v> </v>
      </c>
      <c r="F137" s="12"/>
      <c r="G137" s="23">
        <f t="shared" si="16"/>
      </c>
      <c r="H137" s="53">
        <f t="shared" si="17"/>
      </c>
      <c r="I137" s="53">
        <f t="shared" si="18"/>
      </c>
      <c r="J137" s="47">
        <f t="shared" si="19"/>
      </c>
      <c r="K137" s="53">
        <f t="shared" si="20"/>
      </c>
      <c r="L137" s="5"/>
      <c r="M137" s="5">
        <f t="shared" si="21"/>
      </c>
      <c r="N137" s="33">
        <f>IF(ISBLANK(D137),"",(L137/nbox!$K$14))</f>
      </c>
      <c r="O137" s="12"/>
    </row>
    <row r="138" spans="1:15" ht="12.75">
      <c r="A138" s="53"/>
      <c r="B138" s="45"/>
      <c r="D138" s="8"/>
      <c r="E138" s="38" t="str">
        <f t="shared" si="15"/>
        <v> </v>
      </c>
      <c r="F138" s="12"/>
      <c r="G138" s="23">
        <f t="shared" si="16"/>
      </c>
      <c r="H138" s="53">
        <f t="shared" si="17"/>
      </c>
      <c r="I138" s="53">
        <f t="shared" si="18"/>
      </c>
      <c r="J138" s="47">
        <f t="shared" si="19"/>
      </c>
      <c r="K138" s="53">
        <f t="shared" si="20"/>
      </c>
      <c r="L138" s="5"/>
      <c r="M138" s="5">
        <f t="shared" si="21"/>
      </c>
      <c r="N138" s="33">
        <f>IF(ISBLANK(D138),"",(L138/nbox!$K$14))</f>
      </c>
      <c r="O138" s="12"/>
    </row>
    <row r="139" spans="1:15" ht="12.75">
      <c r="A139" s="53"/>
      <c r="B139" s="45"/>
      <c r="D139" s="8"/>
      <c r="E139" s="38" t="str">
        <f t="shared" si="15"/>
        <v> </v>
      </c>
      <c r="F139" s="12"/>
      <c r="G139" s="23">
        <f t="shared" si="16"/>
      </c>
      <c r="H139" s="53">
        <f t="shared" si="17"/>
      </c>
      <c r="I139" s="53">
        <f t="shared" si="18"/>
      </c>
      <c r="J139" s="47">
        <f t="shared" si="19"/>
      </c>
      <c r="K139" s="53">
        <f t="shared" si="20"/>
      </c>
      <c r="L139" s="5"/>
      <c r="M139" s="5">
        <f t="shared" si="21"/>
      </c>
      <c r="N139" s="33">
        <f>IF(ISBLANK(D139),"",(L139/nbox!$K$14))</f>
      </c>
      <c r="O139" s="12"/>
    </row>
    <row r="140" spans="1:15" ht="12.75">
      <c r="A140" s="53"/>
      <c r="B140" s="45"/>
      <c r="D140" s="8"/>
      <c r="E140" s="38" t="str">
        <f t="shared" si="15"/>
        <v> </v>
      </c>
      <c r="F140" s="12"/>
      <c r="G140" s="23">
        <f t="shared" si="16"/>
      </c>
      <c r="H140" s="53">
        <f t="shared" si="17"/>
      </c>
      <c r="I140" s="53">
        <f t="shared" si="18"/>
      </c>
      <c r="J140" s="47">
        <f t="shared" si="19"/>
      </c>
      <c r="K140" s="53">
        <f t="shared" si="20"/>
      </c>
      <c r="L140" s="5"/>
      <c r="M140" s="5">
        <f t="shared" si="21"/>
      </c>
      <c r="N140" s="33">
        <f>IF(ISBLANK(D140),"",(L140/nbox!$K$14))</f>
      </c>
      <c r="O140" s="12"/>
    </row>
    <row r="141" spans="1:15" ht="12.75">
      <c r="A141" s="53"/>
      <c r="B141" s="45"/>
      <c r="D141" s="8"/>
      <c r="E141" s="38" t="str">
        <f t="shared" si="15"/>
        <v> </v>
      </c>
      <c r="F141" s="12"/>
      <c r="G141" s="23">
        <f t="shared" si="16"/>
      </c>
      <c r="H141" s="53">
        <f t="shared" si="17"/>
      </c>
      <c r="I141" s="53">
        <f t="shared" si="18"/>
      </c>
      <c r="J141" s="47">
        <f t="shared" si="19"/>
      </c>
      <c r="K141" s="53">
        <f t="shared" si="20"/>
      </c>
      <c r="L141" s="5"/>
      <c r="M141" s="5">
        <f t="shared" si="21"/>
      </c>
      <c r="N141" s="33">
        <f>IF(ISBLANK(D141),"",(L141/nbox!$K$14))</f>
      </c>
      <c r="O141" s="12"/>
    </row>
    <row r="142" spans="1:15" ht="12.75">
      <c r="A142" s="53"/>
      <c r="B142" s="45"/>
      <c r="D142" s="8"/>
      <c r="E142" s="38" t="str">
        <f t="shared" si="15"/>
        <v> </v>
      </c>
      <c r="F142" s="12"/>
      <c r="G142" s="23">
        <f t="shared" si="16"/>
      </c>
      <c r="H142" s="53">
        <f t="shared" si="17"/>
      </c>
      <c r="I142" s="53">
        <f t="shared" si="18"/>
      </c>
      <c r="J142" s="47">
        <f t="shared" si="19"/>
      </c>
      <c r="K142" s="53">
        <f t="shared" si="20"/>
      </c>
      <c r="L142" s="5"/>
      <c r="M142" s="5">
        <f t="shared" si="21"/>
      </c>
      <c r="N142" s="33">
        <f>IF(ISBLANK(D142),"",(L142/nbox!$K$14))</f>
      </c>
      <c r="O142" s="12"/>
    </row>
    <row r="143" spans="1:15" ht="12.75">
      <c r="A143" s="53"/>
      <c r="B143" s="45"/>
      <c r="D143" s="8"/>
      <c r="E143" s="38" t="str">
        <f t="shared" si="15"/>
        <v> </v>
      </c>
      <c r="F143" s="12"/>
      <c r="G143" s="23">
        <f t="shared" si="16"/>
      </c>
      <c r="H143" s="53">
        <f t="shared" si="17"/>
      </c>
      <c r="I143" s="53">
        <f t="shared" si="18"/>
      </c>
      <c r="J143" s="47">
        <f t="shared" si="19"/>
      </c>
      <c r="K143" s="53">
        <f t="shared" si="20"/>
      </c>
      <c r="L143" s="5"/>
      <c r="M143" s="5">
        <f t="shared" si="21"/>
      </c>
      <c r="N143" s="33">
        <f>IF(ISBLANK(D143),"",(L143/nbox!$K$14))</f>
      </c>
      <c r="O143" s="12"/>
    </row>
    <row r="144" spans="1:15" ht="12.75">
      <c r="A144" s="53"/>
      <c r="B144" s="45"/>
      <c r="D144" s="8"/>
      <c r="E144" s="38" t="str">
        <f t="shared" si="15"/>
        <v> </v>
      </c>
      <c r="F144" s="12"/>
      <c r="G144" s="23">
        <f t="shared" si="16"/>
      </c>
      <c r="H144" s="53">
        <f t="shared" si="17"/>
      </c>
      <c r="I144" s="53">
        <f t="shared" si="18"/>
      </c>
      <c r="J144" s="47">
        <f t="shared" si="19"/>
      </c>
      <c r="K144" s="53">
        <f t="shared" si="20"/>
      </c>
      <c r="L144" s="5"/>
      <c r="M144" s="5">
        <f t="shared" si="21"/>
      </c>
      <c r="N144" s="33">
        <f>IF(ISBLANK(D144),"",(L144/nbox!$K$14))</f>
      </c>
      <c r="O144" s="12"/>
    </row>
    <row r="145" spans="1:15" ht="12.75">
      <c r="A145" s="53"/>
      <c r="B145" s="45"/>
      <c r="D145" s="8"/>
      <c r="E145" s="38" t="str">
        <f t="shared" si="15"/>
        <v> </v>
      </c>
      <c r="F145" s="12"/>
      <c r="G145" s="23">
        <f t="shared" si="16"/>
      </c>
      <c r="H145" s="53">
        <f t="shared" si="17"/>
      </c>
      <c r="I145" s="53">
        <f t="shared" si="18"/>
      </c>
      <c r="J145" s="47">
        <f t="shared" si="19"/>
      </c>
      <c r="K145" s="53">
        <f t="shared" si="20"/>
      </c>
      <c r="L145" s="5"/>
      <c r="M145" s="5">
        <f t="shared" si="21"/>
      </c>
      <c r="N145" s="33">
        <f>IF(ISBLANK(D145),"",(L145/nbox!$K$14))</f>
      </c>
      <c r="O145" s="12"/>
    </row>
    <row r="146" spans="1:15" ht="12.75">
      <c r="A146" s="53"/>
      <c r="B146" s="45"/>
      <c r="D146" s="8"/>
      <c r="E146" s="38" t="str">
        <f t="shared" si="15"/>
        <v> </v>
      </c>
      <c r="F146" s="12"/>
      <c r="G146" s="23">
        <f t="shared" si="16"/>
      </c>
      <c r="H146" s="53">
        <f t="shared" si="17"/>
      </c>
      <c r="I146" s="53">
        <f t="shared" si="18"/>
      </c>
      <c r="J146" s="47">
        <f t="shared" si="19"/>
      </c>
      <c r="K146" s="53">
        <f t="shared" si="20"/>
      </c>
      <c r="L146" s="5"/>
      <c r="M146" s="5">
        <f t="shared" si="21"/>
      </c>
      <c r="N146" s="33">
        <f>IF(ISBLANK(D146),"",(L146/nbox!K158))</f>
      </c>
      <c r="O146" s="12"/>
    </row>
    <row r="147" spans="1:15" ht="12.75">
      <c r="A147" s="53"/>
      <c r="B147" s="45"/>
      <c r="D147" s="8"/>
      <c r="E147" s="38" t="str">
        <f t="shared" si="15"/>
        <v> </v>
      </c>
      <c r="F147" s="12"/>
      <c r="G147" s="23">
        <f t="shared" si="16"/>
      </c>
      <c r="H147" s="53">
        <f t="shared" si="17"/>
      </c>
      <c r="I147" s="53">
        <f t="shared" si="18"/>
      </c>
      <c r="J147" s="47">
        <f t="shared" si="19"/>
      </c>
      <c r="K147" s="53">
        <f t="shared" si="20"/>
      </c>
      <c r="L147" s="5"/>
      <c r="M147" s="5">
        <f t="shared" si="21"/>
      </c>
      <c r="N147" s="33">
        <f>IF(ISBLANK(D147),"",(L147/nbox!K159))</f>
      </c>
      <c r="O147" s="12"/>
    </row>
    <row r="148" spans="1:15" ht="12.75">
      <c r="A148" s="53"/>
      <c r="B148" s="45"/>
      <c r="D148" s="8"/>
      <c r="E148" s="38" t="str">
        <f t="shared" si="15"/>
        <v> </v>
      </c>
      <c r="F148" s="12"/>
      <c r="G148" s="23">
        <f t="shared" si="16"/>
      </c>
      <c r="H148" s="53">
        <f t="shared" si="17"/>
      </c>
      <c r="I148" s="53">
        <f t="shared" si="18"/>
      </c>
      <c r="J148" s="47">
        <f t="shared" si="19"/>
      </c>
      <c r="K148" s="53">
        <f t="shared" si="20"/>
      </c>
      <c r="L148" s="5"/>
      <c r="M148" s="5">
        <f t="shared" si="21"/>
      </c>
      <c r="N148" s="33">
        <f>IF(ISBLANK(D148),"",(L148/nbox!K160))</f>
      </c>
      <c r="O148" s="12"/>
    </row>
    <row r="149" spans="1:15" ht="12.75">
      <c r="A149" s="53"/>
      <c r="B149" s="45"/>
      <c r="D149" s="8"/>
      <c r="E149" s="38" t="str">
        <f t="shared" si="15"/>
        <v> </v>
      </c>
      <c r="F149" s="12"/>
      <c r="G149" s="23">
        <f t="shared" si="16"/>
      </c>
      <c r="H149" s="53">
        <f t="shared" si="17"/>
      </c>
      <c r="I149" s="53">
        <f t="shared" si="18"/>
      </c>
      <c r="J149" s="47">
        <f t="shared" si="19"/>
      </c>
      <c r="K149" s="53">
        <f t="shared" si="20"/>
      </c>
      <c r="L149" s="5"/>
      <c r="M149" s="5">
        <f t="shared" si="21"/>
      </c>
      <c r="N149" s="33">
        <f>IF(ISBLANK(D149),"",(L149/nbox!K161))</f>
      </c>
      <c r="O149" s="12"/>
    </row>
    <row r="150" spans="1:15" ht="12.75">
      <c r="A150" s="53"/>
      <c r="B150" s="45"/>
      <c r="D150" s="8"/>
      <c r="E150" s="38" t="str">
        <f t="shared" si="15"/>
        <v> </v>
      </c>
      <c r="F150" s="12"/>
      <c r="G150" s="23">
        <f t="shared" si="16"/>
      </c>
      <c r="H150" s="53">
        <f t="shared" si="17"/>
      </c>
      <c r="I150" s="53">
        <f t="shared" si="18"/>
      </c>
      <c r="J150" s="47">
        <f t="shared" si="19"/>
      </c>
      <c r="K150" s="53">
        <f t="shared" si="20"/>
      </c>
      <c r="L150" s="5"/>
      <c r="M150" s="5">
        <f t="shared" si="21"/>
      </c>
      <c r="N150" s="33">
        <f>IF(ISBLANK(D150),"",(L150/nbox!K162))</f>
      </c>
      <c r="O150" s="12"/>
    </row>
    <row r="151" spans="1:15" ht="12.75">
      <c r="A151" s="53"/>
      <c r="B151" s="45"/>
      <c r="D151" s="8"/>
      <c r="E151" s="38" t="str">
        <f t="shared" si="15"/>
        <v> </v>
      </c>
      <c r="F151" s="12"/>
      <c r="G151" s="23">
        <f t="shared" si="16"/>
      </c>
      <c r="H151" s="53">
        <f t="shared" si="17"/>
      </c>
      <c r="I151" s="53">
        <f t="shared" si="18"/>
      </c>
      <c r="J151" s="47">
        <f t="shared" si="19"/>
      </c>
      <c r="K151" s="53">
        <f t="shared" si="20"/>
      </c>
      <c r="L151" s="5"/>
      <c r="M151" s="5">
        <f t="shared" si="21"/>
      </c>
      <c r="N151" s="33">
        <f>IF(ISBLANK(D151),"",(L151/nbox!K163))</f>
      </c>
      <c r="O151" s="12"/>
    </row>
    <row r="152" spans="4:15" ht="12.75">
      <c r="D152" s="8"/>
      <c r="E152" s="38" t="str">
        <f aca="true" t="shared" si="22" ref="E152:E183">IF(ISBLANK(F152)," ",(E151+1))</f>
        <v> </v>
      </c>
      <c r="F152" s="12"/>
      <c r="G152" s="23">
        <f t="shared" si="16"/>
      </c>
      <c r="H152" s="53">
        <f t="shared" si="17"/>
      </c>
      <c r="I152" s="53">
        <f t="shared" si="18"/>
      </c>
      <c r="J152" s="47">
        <f t="shared" si="19"/>
      </c>
      <c r="K152" s="53">
        <f t="shared" si="20"/>
      </c>
      <c r="L152" s="5"/>
      <c r="M152" s="5">
        <f t="shared" si="21"/>
      </c>
      <c r="N152" s="33">
        <f>IF(ISBLANK(D152),"",(L152/nbox!K164))</f>
      </c>
      <c r="O152" s="12"/>
    </row>
    <row r="153" spans="4:15" ht="12.75">
      <c r="D153" s="8"/>
      <c r="E153" s="38" t="str">
        <f t="shared" si="22"/>
        <v> </v>
      </c>
      <c r="F153" s="12"/>
      <c r="G153" s="23">
        <f t="shared" si="16"/>
      </c>
      <c r="H153" s="53">
        <f t="shared" si="17"/>
      </c>
      <c r="I153" s="53">
        <f t="shared" si="18"/>
      </c>
      <c r="J153" s="47">
        <f t="shared" si="19"/>
      </c>
      <c r="K153" s="53">
        <f t="shared" si="20"/>
      </c>
      <c r="L153" s="5"/>
      <c r="M153" s="5">
        <f t="shared" si="21"/>
      </c>
      <c r="N153" s="33">
        <f>IF(ISBLANK(D153),"",(L153/nbox!K165))</f>
      </c>
      <c r="O153" s="12"/>
    </row>
    <row r="154" spans="4:15" ht="12.75">
      <c r="D154" s="8"/>
      <c r="E154" s="38" t="str">
        <f t="shared" si="22"/>
        <v> </v>
      </c>
      <c r="F154" s="12"/>
      <c r="G154" s="23">
        <f t="shared" si="16"/>
      </c>
      <c r="H154" s="53">
        <f t="shared" si="17"/>
      </c>
      <c r="I154" s="53">
        <f t="shared" si="18"/>
      </c>
      <c r="J154" s="47">
        <f t="shared" si="19"/>
      </c>
      <c r="K154" s="53">
        <f t="shared" si="20"/>
      </c>
      <c r="L154" s="5"/>
      <c r="M154" s="5">
        <f t="shared" si="21"/>
      </c>
      <c r="N154" s="33">
        <f>IF(ISBLANK(D154),"",(L154/nbox!K166))</f>
      </c>
      <c r="O154" s="12"/>
    </row>
    <row r="155" spans="4:15" ht="12.75">
      <c r="D155" s="8"/>
      <c r="E155" s="38" t="str">
        <f t="shared" si="22"/>
        <v> </v>
      </c>
      <c r="F155" s="12"/>
      <c r="G155" s="23">
        <f t="shared" si="16"/>
      </c>
      <c r="H155" s="53">
        <f t="shared" si="17"/>
      </c>
      <c r="I155" s="53">
        <f t="shared" si="18"/>
      </c>
      <c r="J155" s="47">
        <f t="shared" si="19"/>
      </c>
      <c r="K155" s="53">
        <f t="shared" si="20"/>
      </c>
      <c r="L155" s="5"/>
      <c r="M155" s="5">
        <f t="shared" si="21"/>
      </c>
      <c r="N155" s="33">
        <f>IF(ISBLANK(D155),"",(L155/nbox!K167))</f>
      </c>
      <c r="O155" s="12"/>
    </row>
    <row r="156" spans="4:15" ht="12.75">
      <c r="D156" s="8"/>
      <c r="E156" s="38" t="str">
        <f t="shared" si="22"/>
        <v> </v>
      </c>
      <c r="F156" s="12"/>
      <c r="G156" s="23">
        <f t="shared" si="16"/>
      </c>
      <c r="H156" s="53">
        <f t="shared" si="17"/>
      </c>
      <c r="I156" s="53">
        <f t="shared" si="18"/>
      </c>
      <c r="J156" s="47">
        <f t="shared" si="19"/>
      </c>
      <c r="K156" s="53">
        <f t="shared" si="20"/>
      </c>
      <c r="L156" s="5"/>
      <c r="M156" s="5">
        <f t="shared" si="21"/>
      </c>
      <c r="N156" s="33">
        <f>IF(ISBLANK(D156),"",(L156/nbox!K168))</f>
      </c>
      <c r="O156" s="12"/>
    </row>
    <row r="157" spans="4:15" ht="12.75">
      <c r="D157" s="8"/>
      <c r="E157" s="38" t="str">
        <f t="shared" si="22"/>
        <v> </v>
      </c>
      <c r="F157" s="12"/>
      <c r="G157" s="23">
        <f t="shared" si="16"/>
      </c>
      <c r="H157" s="53">
        <f t="shared" si="17"/>
      </c>
      <c r="I157" s="53">
        <f t="shared" si="18"/>
      </c>
      <c r="J157" s="47">
        <f t="shared" si="19"/>
      </c>
      <c r="K157" s="53">
        <f t="shared" si="20"/>
      </c>
      <c r="L157" s="5"/>
      <c r="M157" s="5">
        <f t="shared" si="21"/>
      </c>
      <c r="N157" s="33">
        <f>IF(ISBLANK(D157),"",(L157/nbox!K169))</f>
      </c>
      <c r="O157" s="12"/>
    </row>
    <row r="158" spans="4:15" ht="12.75">
      <c r="D158" s="8"/>
      <c r="E158" s="38" t="str">
        <f t="shared" si="22"/>
        <v> </v>
      </c>
      <c r="F158" s="12"/>
      <c r="G158" s="23">
        <f t="shared" si="16"/>
      </c>
      <c r="H158" s="53">
        <f t="shared" si="17"/>
      </c>
      <c r="I158" s="53">
        <f t="shared" si="18"/>
      </c>
      <c r="J158" s="47">
        <f t="shared" si="19"/>
      </c>
      <c r="K158" s="53">
        <f t="shared" si="20"/>
      </c>
      <c r="L158" s="5"/>
      <c r="M158" s="5">
        <f t="shared" si="21"/>
      </c>
      <c r="N158" s="33">
        <f>IF(ISBLANK(D158),"",(L158/nbox!K170))</f>
      </c>
      <c r="O158" s="12"/>
    </row>
    <row r="159" spans="4:15" ht="12.75">
      <c r="D159" s="8"/>
      <c r="E159" s="38" t="str">
        <f t="shared" si="22"/>
        <v> </v>
      </c>
      <c r="F159" s="12"/>
      <c r="G159" s="23">
        <f t="shared" si="16"/>
      </c>
      <c r="H159" s="53">
        <f t="shared" si="17"/>
      </c>
      <c r="I159" s="53">
        <f t="shared" si="18"/>
      </c>
      <c r="J159" s="47">
        <f t="shared" si="19"/>
      </c>
      <c r="K159" s="53">
        <f t="shared" si="20"/>
      </c>
      <c r="L159" s="5"/>
      <c r="M159" s="5">
        <f t="shared" si="21"/>
      </c>
      <c r="N159" s="33">
        <f>IF(ISBLANK(D159),"",(L159/nbox!K171))</f>
      </c>
      <c r="O159" s="12"/>
    </row>
    <row r="160" spans="4:15" ht="12.75">
      <c r="D160" s="8"/>
      <c r="E160" s="38" t="str">
        <f t="shared" si="22"/>
        <v> </v>
      </c>
      <c r="F160" s="12"/>
      <c r="G160" s="23">
        <f t="shared" si="16"/>
      </c>
      <c r="H160" s="53">
        <f t="shared" si="17"/>
      </c>
      <c r="I160" s="53">
        <f t="shared" si="18"/>
      </c>
      <c r="J160" s="47">
        <f t="shared" si="19"/>
      </c>
      <c r="K160" s="53">
        <f t="shared" si="20"/>
      </c>
      <c r="L160" s="5"/>
      <c r="M160" s="5">
        <f t="shared" si="21"/>
      </c>
      <c r="N160" s="33">
        <f>IF(ISBLANK(D160),"",(L160/nbox!K172))</f>
      </c>
      <c r="O160" s="12"/>
    </row>
    <row r="161" spans="4:15" ht="12.75">
      <c r="D161" s="8"/>
      <c r="E161" s="38" t="str">
        <f t="shared" si="22"/>
        <v> </v>
      </c>
      <c r="F161" s="12"/>
      <c r="G161" s="23">
        <f t="shared" si="16"/>
      </c>
      <c r="H161" s="53">
        <f t="shared" si="17"/>
      </c>
      <c r="I161" s="53">
        <f t="shared" si="18"/>
      </c>
      <c r="J161" s="47">
        <f t="shared" si="19"/>
      </c>
      <c r="K161" s="53">
        <f t="shared" si="20"/>
      </c>
      <c r="L161" s="5"/>
      <c r="M161" s="5">
        <f t="shared" si="21"/>
      </c>
      <c r="N161" s="33">
        <f>IF(ISBLANK(D161),"",(L161/nbox!K173))</f>
      </c>
      <c r="O161" s="12"/>
    </row>
    <row r="162" spans="4:15" ht="12.75">
      <c r="D162" s="8"/>
      <c r="E162" s="38" t="str">
        <f t="shared" si="22"/>
        <v> </v>
      </c>
      <c r="F162" s="12"/>
      <c r="G162" s="23">
        <f t="shared" si="16"/>
      </c>
      <c r="H162" s="53">
        <f t="shared" si="17"/>
      </c>
      <c r="I162" s="53">
        <f t="shared" si="18"/>
      </c>
      <c r="J162" s="47">
        <f t="shared" si="19"/>
      </c>
      <c r="K162" s="53">
        <f t="shared" si="20"/>
      </c>
      <c r="L162" s="5"/>
      <c r="M162" s="5">
        <f t="shared" si="21"/>
      </c>
      <c r="N162" s="33">
        <f>IF(ISBLANK(D162),"",(L162/nbox!K174))</f>
      </c>
      <c r="O162" s="12"/>
    </row>
    <row r="163" spans="4:15" ht="12.75">
      <c r="D163" s="8"/>
      <c r="E163" s="38" t="str">
        <f t="shared" si="22"/>
        <v> </v>
      </c>
      <c r="F163" s="12"/>
      <c r="G163" s="23">
        <f t="shared" si="16"/>
      </c>
      <c r="H163" s="53">
        <f t="shared" si="17"/>
      </c>
      <c r="I163" s="53">
        <f t="shared" si="18"/>
      </c>
      <c r="J163" s="47">
        <f t="shared" si="19"/>
      </c>
      <c r="K163" s="53">
        <f t="shared" si="20"/>
      </c>
      <c r="L163" s="5"/>
      <c r="M163" s="5">
        <f t="shared" si="21"/>
      </c>
      <c r="N163" s="33">
        <f>IF(ISBLANK(D163),"",(L163/nbox!K175))</f>
      </c>
      <c r="O163" s="12"/>
    </row>
    <row r="164" spans="4:15" ht="12.75">
      <c r="D164" s="8"/>
      <c r="E164" s="38" t="str">
        <f t="shared" si="22"/>
        <v> </v>
      </c>
      <c r="F164" s="12"/>
      <c r="G164" s="23">
        <f t="shared" si="16"/>
      </c>
      <c r="H164" s="53">
        <f t="shared" si="17"/>
      </c>
      <c r="I164" s="53">
        <f t="shared" si="18"/>
      </c>
      <c r="J164" s="47">
        <f t="shared" si="19"/>
      </c>
      <c r="K164" s="53">
        <f t="shared" si="20"/>
      </c>
      <c r="L164" s="5"/>
      <c r="M164" s="5">
        <f t="shared" si="21"/>
      </c>
      <c r="N164" s="33">
        <f>IF(ISBLANK(D164),"",(L164/nbox!K176))</f>
      </c>
      <c r="O164" s="12"/>
    </row>
    <row r="165" spans="4:15" ht="12.75">
      <c r="D165" s="8"/>
      <c r="E165" s="38" t="str">
        <f t="shared" si="22"/>
        <v> </v>
      </c>
      <c r="F165" s="12"/>
      <c r="G165" s="23">
        <f t="shared" si="16"/>
      </c>
      <c r="H165" s="53">
        <f t="shared" si="17"/>
      </c>
      <c r="I165" s="53">
        <f t="shared" si="18"/>
      </c>
      <c r="J165" s="47">
        <f t="shared" si="19"/>
      </c>
      <c r="K165" s="53">
        <f t="shared" si="20"/>
      </c>
      <c r="L165" s="5"/>
      <c r="M165" s="5">
        <f t="shared" si="21"/>
      </c>
      <c r="N165" s="33">
        <f>IF(ISBLANK(D165),"",(L165/nbox!K177))</f>
      </c>
      <c r="O165" s="12"/>
    </row>
    <row r="166" spans="4:15" ht="12.75">
      <c r="D166" s="8"/>
      <c r="E166" s="38" t="str">
        <f t="shared" si="22"/>
        <v> </v>
      </c>
      <c r="F166" s="12"/>
      <c r="G166" s="23">
        <f t="shared" si="16"/>
      </c>
      <c r="H166" s="53">
        <f t="shared" si="17"/>
      </c>
      <c r="I166" s="53">
        <f t="shared" si="18"/>
      </c>
      <c r="J166" s="47">
        <f t="shared" si="19"/>
      </c>
      <c r="K166" s="53">
        <f t="shared" si="20"/>
      </c>
      <c r="L166" s="5"/>
      <c r="M166" s="5">
        <f t="shared" si="21"/>
      </c>
      <c r="N166" s="33">
        <f>IF(ISBLANK(D166),"",(L166/nbox!K178))</f>
      </c>
      <c r="O166" s="12"/>
    </row>
    <row r="167" spans="4:15" ht="12.75">
      <c r="D167" s="8"/>
      <c r="E167" s="38" t="str">
        <f t="shared" si="22"/>
        <v> </v>
      </c>
      <c r="F167" s="12"/>
      <c r="G167" s="23">
        <f t="shared" si="16"/>
      </c>
      <c r="H167" s="53">
        <f t="shared" si="17"/>
      </c>
      <c r="I167" s="53">
        <f t="shared" si="18"/>
      </c>
      <c r="J167" s="47">
        <f t="shared" si="19"/>
      </c>
      <c r="K167" s="53">
        <f t="shared" si="20"/>
      </c>
      <c r="L167" s="5"/>
      <c r="M167" s="5">
        <f t="shared" si="21"/>
      </c>
      <c r="N167" s="33">
        <f>IF(ISBLANK(D167),"",(L167/nbox!K179))</f>
      </c>
      <c r="O167" s="12"/>
    </row>
    <row r="168" spans="4:15" ht="12.75">
      <c r="D168" s="8"/>
      <c r="E168" s="38" t="str">
        <f t="shared" si="22"/>
        <v> </v>
      </c>
      <c r="F168" s="12"/>
      <c r="G168" s="23">
        <f t="shared" si="16"/>
      </c>
      <c r="H168" s="53">
        <f t="shared" si="17"/>
      </c>
      <c r="I168" s="53">
        <f t="shared" si="18"/>
      </c>
      <c r="J168" s="47">
        <f t="shared" si="19"/>
      </c>
      <c r="K168" s="53">
        <f t="shared" si="20"/>
      </c>
      <c r="L168" s="5"/>
      <c r="M168" s="5">
        <f t="shared" si="21"/>
      </c>
      <c r="N168" s="33">
        <f>IF(ISBLANK(D168),"",(L168/nbox!K180))</f>
      </c>
      <c r="O168" s="12"/>
    </row>
    <row r="169" spans="4:15" ht="12.75">
      <c r="D169" s="8"/>
      <c r="E169" s="38" t="str">
        <f t="shared" si="22"/>
        <v> </v>
      </c>
      <c r="F169" s="12"/>
      <c r="G169" s="23">
        <f t="shared" si="16"/>
      </c>
      <c r="H169" s="53">
        <f t="shared" si="17"/>
      </c>
      <c r="I169" s="53">
        <f t="shared" si="18"/>
      </c>
      <c r="J169" s="47">
        <f t="shared" si="19"/>
      </c>
      <c r="K169" s="53">
        <f t="shared" si="20"/>
      </c>
      <c r="L169" s="5"/>
      <c r="M169" s="5">
        <f t="shared" si="21"/>
      </c>
      <c r="N169" s="33">
        <f>IF(ISBLANK(D169),"",(L169/nbox!K181))</f>
      </c>
      <c r="O169" s="12"/>
    </row>
    <row r="170" spans="4:15" ht="12.75">
      <c r="D170" s="8"/>
      <c r="E170" s="38" t="str">
        <f t="shared" si="22"/>
        <v> </v>
      </c>
      <c r="F170" s="12"/>
      <c r="G170" s="23">
        <f t="shared" si="16"/>
      </c>
      <c r="H170" s="53">
        <f t="shared" si="17"/>
      </c>
      <c r="I170" s="53">
        <f t="shared" si="18"/>
      </c>
      <c r="J170" s="47">
        <f t="shared" si="19"/>
      </c>
      <c r="K170" s="53">
        <f t="shared" si="20"/>
      </c>
      <c r="L170" s="5"/>
      <c r="M170" s="5">
        <f t="shared" si="21"/>
      </c>
      <c r="N170" s="33">
        <f>IF(ISBLANK(D170),"",(L170/nbox!K182))</f>
      </c>
      <c r="O170" s="12"/>
    </row>
    <row r="171" spans="4:15" ht="12.75">
      <c r="D171" s="8"/>
      <c r="E171" s="38" t="str">
        <f t="shared" si="22"/>
        <v> </v>
      </c>
      <c r="F171" s="12"/>
      <c r="G171" s="23">
        <f t="shared" si="16"/>
      </c>
      <c r="H171" s="53">
        <f t="shared" si="17"/>
      </c>
      <c r="I171" s="53">
        <f t="shared" si="18"/>
      </c>
      <c r="J171" s="47">
        <f t="shared" si="19"/>
      </c>
      <c r="K171" s="53">
        <f t="shared" si="20"/>
      </c>
      <c r="L171" s="5"/>
      <c r="M171" s="5">
        <f t="shared" si="21"/>
      </c>
      <c r="N171" s="33">
        <f>IF(ISBLANK(D171),"",(L171/nbox!K183))</f>
      </c>
      <c r="O171" s="12"/>
    </row>
    <row r="172" spans="4:15" ht="12.75">
      <c r="D172" s="8"/>
      <c r="E172" s="38" t="str">
        <f t="shared" si="22"/>
        <v> </v>
      </c>
      <c r="F172" s="12"/>
      <c r="G172" s="23">
        <f t="shared" si="16"/>
      </c>
      <c r="H172" s="53">
        <f t="shared" si="17"/>
      </c>
      <c r="I172" s="53">
        <f t="shared" si="18"/>
      </c>
      <c r="J172" s="47">
        <f t="shared" si="19"/>
      </c>
      <c r="K172" s="53">
        <f t="shared" si="20"/>
      </c>
      <c r="L172" s="5"/>
      <c r="M172" s="5">
        <f t="shared" si="21"/>
      </c>
      <c r="N172" s="33">
        <f>IF(ISBLANK(D172),"",(L172/nbox!K184))</f>
      </c>
      <c r="O172" s="12"/>
    </row>
    <row r="173" spans="4:15" ht="12.75">
      <c r="D173" s="8"/>
      <c r="E173" s="38" t="str">
        <f t="shared" si="22"/>
        <v> </v>
      </c>
      <c r="F173" s="12"/>
      <c r="G173" s="23">
        <f t="shared" si="16"/>
      </c>
      <c r="H173" s="53">
        <f t="shared" si="17"/>
      </c>
      <c r="I173" s="53">
        <f t="shared" si="18"/>
      </c>
      <c r="J173" s="47">
        <f t="shared" si="19"/>
      </c>
      <c r="K173" s="53">
        <f t="shared" si="20"/>
      </c>
      <c r="L173" s="5"/>
      <c r="M173" s="5">
        <f t="shared" si="21"/>
      </c>
      <c r="N173" s="33">
        <f>IF(ISBLANK(D173),"",(L173/nbox!K185))</f>
      </c>
      <c r="O173" s="12"/>
    </row>
    <row r="174" spans="4:15" ht="12.75">
      <c r="D174" s="8"/>
      <c r="E174" s="38" t="str">
        <f t="shared" si="22"/>
        <v> </v>
      </c>
      <c r="F174" s="12"/>
      <c r="G174" s="23">
        <f t="shared" si="16"/>
      </c>
      <c r="H174" s="53">
        <f t="shared" si="17"/>
      </c>
      <c r="I174" s="53">
        <f t="shared" si="18"/>
      </c>
      <c r="J174" s="47">
        <f t="shared" si="19"/>
      </c>
      <c r="K174" s="53">
        <f t="shared" si="20"/>
      </c>
      <c r="L174" s="5"/>
      <c r="M174" s="5">
        <f t="shared" si="21"/>
      </c>
      <c r="N174" s="33">
        <f>IF(ISBLANK(D174),"",(L174/nbox!K186))</f>
      </c>
      <c r="O174" s="12"/>
    </row>
    <row r="175" spans="4:15" ht="12.75">
      <c r="D175" s="8"/>
      <c r="E175" s="38" t="str">
        <f t="shared" si="22"/>
        <v> </v>
      </c>
      <c r="F175" s="12"/>
      <c r="G175" s="23">
        <f t="shared" si="16"/>
      </c>
      <c r="H175" s="53">
        <f t="shared" si="17"/>
      </c>
      <c r="I175" s="53">
        <f t="shared" si="18"/>
      </c>
      <c r="J175" s="47">
        <f t="shared" si="19"/>
      </c>
      <c r="K175" s="53">
        <f t="shared" si="20"/>
      </c>
      <c r="L175" s="5"/>
      <c r="M175" s="5">
        <f t="shared" si="21"/>
      </c>
      <c r="N175" s="33">
        <f>IF(ISBLANK(D175),"",(L175/nbox!K187))</f>
      </c>
      <c r="O175" s="12"/>
    </row>
    <row r="176" spans="4:15" ht="12.75">
      <c r="D176" s="8"/>
      <c r="E176" s="38" t="str">
        <f t="shared" si="22"/>
        <v> </v>
      </c>
      <c r="F176" s="12"/>
      <c r="G176" s="23">
        <f t="shared" si="16"/>
      </c>
      <c r="H176" s="53">
        <f t="shared" si="17"/>
      </c>
      <c r="I176" s="53">
        <f t="shared" si="18"/>
      </c>
      <c r="J176" s="47">
        <f t="shared" si="19"/>
      </c>
      <c r="K176" s="53">
        <f t="shared" si="20"/>
      </c>
      <c r="L176" s="5"/>
      <c r="M176" s="5">
        <f t="shared" si="21"/>
      </c>
      <c r="N176" s="33">
        <f>IF(ISBLANK(D176),"",(L176/nbox!K188))</f>
      </c>
      <c r="O176" s="12"/>
    </row>
    <row r="177" spans="4:15" ht="12.75">
      <c r="D177" s="8"/>
      <c r="E177" s="38" t="str">
        <f t="shared" si="22"/>
        <v> </v>
      </c>
      <c r="F177" s="12"/>
      <c r="G177" s="23">
        <f t="shared" si="16"/>
      </c>
      <c r="H177" s="53">
        <f t="shared" si="17"/>
      </c>
      <c r="I177" s="53">
        <f t="shared" si="18"/>
      </c>
      <c r="J177" s="47">
        <f t="shared" si="19"/>
      </c>
      <c r="K177" s="53">
        <f t="shared" si="20"/>
      </c>
      <c r="L177" s="5"/>
      <c r="M177" s="5">
        <f t="shared" si="21"/>
      </c>
      <c r="N177" s="33">
        <f>IF(ISBLANK(D177),"",(L177/nbox!K189))</f>
      </c>
      <c r="O177" s="12"/>
    </row>
    <row r="178" spans="4:15" ht="12.75">
      <c r="D178" s="8"/>
      <c r="E178" s="38" t="str">
        <f t="shared" si="22"/>
        <v> </v>
      </c>
      <c r="F178" s="12"/>
      <c r="G178" s="23">
        <f t="shared" si="16"/>
      </c>
      <c r="H178" s="53">
        <f t="shared" si="17"/>
      </c>
      <c r="I178" s="53">
        <f t="shared" si="18"/>
      </c>
      <c r="J178" s="47">
        <f t="shared" si="19"/>
      </c>
      <c r="K178" s="53">
        <f t="shared" si="20"/>
      </c>
      <c r="L178" s="5"/>
      <c r="M178" s="5">
        <f t="shared" si="21"/>
      </c>
      <c r="N178" s="33">
        <f>IF(ISBLANK(D178),"",(L178/nbox!K190))</f>
      </c>
      <c r="O178" s="12"/>
    </row>
    <row r="179" spans="4:15" ht="12.75">
      <c r="D179" s="8"/>
      <c r="E179" s="38" t="str">
        <f t="shared" si="22"/>
        <v> </v>
      </c>
      <c r="F179" s="12"/>
      <c r="G179" s="23">
        <f t="shared" si="16"/>
      </c>
      <c r="H179" s="53">
        <f t="shared" si="17"/>
      </c>
      <c r="I179" s="53">
        <f t="shared" si="18"/>
      </c>
      <c r="J179" s="47">
        <f t="shared" si="19"/>
      </c>
      <c r="K179" s="53">
        <f t="shared" si="20"/>
      </c>
      <c r="L179" s="5"/>
      <c r="M179" s="5">
        <f t="shared" si="21"/>
      </c>
      <c r="N179" s="33">
        <f>IF(ISBLANK(D179),"",(L179/nbox!K191))</f>
      </c>
      <c r="O179" s="12"/>
    </row>
    <row r="180" spans="4:15" ht="12.75">
      <c r="D180" s="8"/>
      <c r="E180" s="38" t="str">
        <f t="shared" si="22"/>
        <v> </v>
      </c>
      <c r="F180" s="12"/>
      <c r="G180" s="23">
        <f t="shared" si="16"/>
      </c>
      <c r="H180" s="53">
        <f t="shared" si="17"/>
      </c>
      <c r="I180" s="53">
        <f t="shared" si="18"/>
      </c>
      <c r="J180" s="47">
        <f t="shared" si="19"/>
      </c>
      <c r="K180" s="53">
        <f t="shared" si="20"/>
      </c>
      <c r="L180" s="5"/>
      <c r="M180" s="5">
        <f t="shared" si="21"/>
      </c>
      <c r="N180" s="33">
        <f>IF(ISBLANK(D180),"",(L180/nbox!K192))</f>
      </c>
      <c r="O180" s="12"/>
    </row>
    <row r="181" spans="4:15" ht="12.75">
      <c r="D181" s="8"/>
      <c r="E181" s="38" t="str">
        <f t="shared" si="22"/>
        <v> </v>
      </c>
      <c r="F181" s="12"/>
      <c r="G181" s="23">
        <f t="shared" si="16"/>
      </c>
      <c r="H181" s="53">
        <f t="shared" si="17"/>
      </c>
      <c r="I181" s="53">
        <f t="shared" si="18"/>
      </c>
      <c r="J181" s="47">
        <f t="shared" si="19"/>
      </c>
      <c r="K181" s="53">
        <f t="shared" si="20"/>
      </c>
      <c r="L181" s="5"/>
      <c r="M181" s="5">
        <f t="shared" si="21"/>
      </c>
      <c r="N181" s="33">
        <f>IF(ISBLANK(D181),"",(L181/nbox!K193))</f>
      </c>
      <c r="O181" s="12"/>
    </row>
    <row r="182" spans="4:15" ht="12.75">
      <c r="D182" s="8"/>
      <c r="E182" s="38" t="str">
        <f t="shared" si="22"/>
        <v> </v>
      </c>
      <c r="F182" s="12"/>
      <c r="G182" s="23">
        <f t="shared" si="16"/>
      </c>
      <c r="H182" s="53">
        <f t="shared" si="17"/>
      </c>
      <c r="I182" s="53">
        <f t="shared" si="18"/>
      </c>
      <c r="J182" s="47">
        <f t="shared" si="19"/>
      </c>
      <c r="K182" s="53">
        <f t="shared" si="20"/>
      </c>
      <c r="L182" s="5"/>
      <c r="M182" s="5">
        <f t="shared" si="21"/>
      </c>
      <c r="N182" s="33">
        <f>IF(ISBLANK(D182),"",(L182/nbox!K194))</f>
      </c>
      <c r="O182" s="12"/>
    </row>
    <row r="183" spans="4:15" ht="12.75">
      <c r="D183" s="8"/>
      <c r="E183" s="38" t="str">
        <f t="shared" si="22"/>
        <v> </v>
      </c>
      <c r="F183" s="12"/>
      <c r="G183" s="23">
        <f t="shared" si="16"/>
      </c>
      <c r="H183" s="53">
        <f t="shared" si="17"/>
      </c>
      <c r="I183" s="53">
        <f t="shared" si="18"/>
      </c>
      <c r="J183" s="47">
        <f t="shared" si="19"/>
      </c>
      <c r="K183" s="53">
        <f t="shared" si="20"/>
      </c>
      <c r="L183" s="5"/>
      <c r="M183" s="5">
        <f t="shared" si="21"/>
      </c>
      <c r="N183" s="33">
        <f>IF(ISBLANK(D183),"",(L183/nbox!K195))</f>
      </c>
      <c r="O183" s="12"/>
    </row>
    <row r="184" spans="4:15" ht="12.75">
      <c r="D184" s="8"/>
      <c r="E184" s="38" t="str">
        <f aca="true" t="shared" si="23" ref="E184:E215">IF(ISBLANK(F184)," ",(E183+1))</f>
        <v> </v>
      </c>
      <c r="F184" s="12"/>
      <c r="G184" s="23">
        <f t="shared" si="16"/>
      </c>
      <c r="H184" s="53">
        <f t="shared" si="17"/>
      </c>
      <c r="I184" s="53">
        <f t="shared" si="18"/>
      </c>
      <c r="J184" s="47">
        <f t="shared" si="19"/>
      </c>
      <c r="K184" s="53">
        <f t="shared" si="20"/>
      </c>
      <c r="L184" s="5"/>
      <c r="M184" s="5">
        <f t="shared" si="21"/>
      </c>
      <c r="N184" s="33">
        <f>IF(ISBLANK(D184),"",(L184/nbox!K196))</f>
      </c>
      <c r="O184" s="12"/>
    </row>
    <row r="185" spans="4:15" ht="12.75">
      <c r="D185" s="8"/>
      <c r="E185" s="38" t="str">
        <f t="shared" si="23"/>
        <v> </v>
      </c>
      <c r="F185" s="12"/>
      <c r="G185" s="23">
        <f t="shared" si="16"/>
      </c>
      <c r="H185" s="53">
        <f t="shared" si="17"/>
      </c>
      <c r="I185" s="53">
        <f t="shared" si="18"/>
      </c>
      <c r="J185" s="47">
        <f t="shared" si="19"/>
      </c>
      <c r="K185" s="53">
        <f t="shared" si="20"/>
      </c>
      <c r="L185" s="5"/>
      <c r="M185" s="5">
        <f t="shared" si="21"/>
      </c>
      <c r="N185" s="33">
        <f>IF(ISBLANK(D185),"",(L185/nbox!K197))</f>
      </c>
      <c r="O185" s="12"/>
    </row>
    <row r="186" spans="4:15" ht="12.75">
      <c r="D186" s="8"/>
      <c r="E186" s="38" t="str">
        <f t="shared" si="23"/>
        <v> </v>
      </c>
      <c r="F186" s="12"/>
      <c r="G186" s="23">
        <f t="shared" si="16"/>
      </c>
      <c r="H186" s="53">
        <f t="shared" si="17"/>
      </c>
      <c r="I186" s="53">
        <f t="shared" si="18"/>
      </c>
      <c r="J186" s="47">
        <f t="shared" si="19"/>
      </c>
      <c r="K186" s="53">
        <f t="shared" si="20"/>
      </c>
      <c r="L186" s="5"/>
      <c r="M186" s="5">
        <f t="shared" si="21"/>
      </c>
      <c r="N186" s="33">
        <f>IF(ISBLANK(D186),"",(L186/nbox!K198))</f>
      </c>
      <c r="O186" s="12"/>
    </row>
    <row r="187" spans="4:15" ht="12.75">
      <c r="D187" s="8"/>
      <c r="E187" s="38" t="str">
        <f t="shared" si="23"/>
        <v> </v>
      </c>
      <c r="F187" s="12"/>
      <c r="G187" s="23">
        <f t="shared" si="16"/>
      </c>
      <c r="H187" s="53">
        <f t="shared" si="17"/>
      </c>
      <c r="I187" s="53">
        <f t="shared" si="18"/>
      </c>
      <c r="J187" s="47">
        <f t="shared" si="19"/>
      </c>
      <c r="K187" s="53">
        <f t="shared" si="20"/>
      </c>
      <c r="L187" s="5"/>
      <c r="M187" s="5">
        <f t="shared" si="21"/>
      </c>
      <c r="N187" s="33">
        <f>IF(ISBLANK(D187),"",(L187/nbox!K199))</f>
      </c>
      <c r="O187" s="12"/>
    </row>
    <row r="188" spans="4:15" ht="12.75">
      <c r="D188" s="8"/>
      <c r="E188" s="38" t="str">
        <f t="shared" si="23"/>
        <v> </v>
      </c>
      <c r="F188" s="12"/>
      <c r="G188" s="23">
        <f t="shared" si="16"/>
      </c>
      <c r="H188" s="53">
        <f t="shared" si="17"/>
      </c>
      <c r="I188" s="53">
        <f t="shared" si="18"/>
      </c>
      <c r="J188" s="47">
        <f t="shared" si="19"/>
      </c>
      <c r="K188" s="53">
        <f t="shared" si="20"/>
      </c>
      <c r="L188" s="5"/>
      <c r="M188" s="5">
        <f t="shared" si="21"/>
      </c>
      <c r="N188" s="33">
        <f>IF(ISBLANK(D188),"",(L188/nbox!K200))</f>
      </c>
      <c r="O188" s="12"/>
    </row>
    <row r="189" spans="4:15" ht="12.75">
      <c r="D189" s="8"/>
      <c r="E189" s="38" t="str">
        <f t="shared" si="23"/>
        <v> </v>
      </c>
      <c r="F189" s="12"/>
      <c r="G189" s="23">
        <f t="shared" si="16"/>
      </c>
      <c r="H189" s="53">
        <f t="shared" si="17"/>
      </c>
      <c r="I189" s="53">
        <f t="shared" si="18"/>
      </c>
      <c r="J189" s="47">
        <f t="shared" si="19"/>
      </c>
      <c r="K189" s="53">
        <f t="shared" si="20"/>
      </c>
      <c r="L189" s="5"/>
      <c r="M189" s="5">
        <f t="shared" si="21"/>
      </c>
      <c r="N189" s="33">
        <f>IF(ISBLANK(D189),"",(L189/nbox!K201))</f>
      </c>
      <c r="O189" s="12"/>
    </row>
    <row r="190" spans="4:15" ht="12.75">
      <c r="D190" s="8"/>
      <c r="E190" s="38" t="str">
        <f t="shared" si="23"/>
        <v> </v>
      </c>
      <c r="F190" s="12"/>
      <c r="G190" s="23">
        <f t="shared" si="16"/>
      </c>
      <c r="H190" s="53">
        <f t="shared" si="17"/>
      </c>
      <c r="I190" s="53">
        <f t="shared" si="18"/>
      </c>
      <c r="J190" s="47">
        <f t="shared" si="19"/>
      </c>
      <c r="K190" s="53">
        <f t="shared" si="20"/>
      </c>
      <c r="L190" s="5"/>
      <c r="M190" s="5">
        <f t="shared" si="21"/>
      </c>
      <c r="N190" s="33">
        <f>IF(ISBLANK(D190),"",(L190/nbox!K202))</f>
      </c>
      <c r="O190" s="12"/>
    </row>
    <row r="191" spans="4:15" ht="12.75">
      <c r="D191" s="8"/>
      <c r="E191" s="38" t="str">
        <f t="shared" si="23"/>
        <v> </v>
      </c>
      <c r="F191" s="12"/>
      <c r="G191" s="23">
        <f t="shared" si="16"/>
      </c>
      <c r="H191" s="53">
        <f t="shared" si="17"/>
      </c>
      <c r="I191" s="53">
        <f t="shared" si="18"/>
      </c>
      <c r="J191" s="47">
        <f t="shared" si="19"/>
      </c>
      <c r="K191" s="53">
        <f t="shared" si="20"/>
      </c>
      <c r="L191" s="5"/>
      <c r="M191" s="5">
        <f t="shared" si="21"/>
      </c>
      <c r="N191" s="33">
        <f>IF(ISBLANK(D191),"",(L191/nbox!K203))</f>
      </c>
      <c r="O191" s="12"/>
    </row>
    <row r="192" spans="4:15" ht="12.75">
      <c r="D192" s="8"/>
      <c r="E192" s="38" t="str">
        <f t="shared" si="23"/>
        <v> </v>
      </c>
      <c r="F192" s="12"/>
      <c r="G192" s="23">
        <f t="shared" si="16"/>
      </c>
      <c r="H192" s="53">
        <f t="shared" si="17"/>
      </c>
      <c r="I192" s="53">
        <f t="shared" si="18"/>
      </c>
      <c r="J192" s="47">
        <f t="shared" si="19"/>
      </c>
      <c r="K192" s="53">
        <f t="shared" si="20"/>
      </c>
      <c r="L192" s="5"/>
      <c r="M192" s="5">
        <f t="shared" si="21"/>
      </c>
      <c r="N192" s="33">
        <f>IF(ISBLANK(D192),"",(L192/nbox!K204))</f>
      </c>
      <c r="O192" s="12"/>
    </row>
    <row r="193" spans="4:15" ht="12.75">
      <c r="D193" s="8"/>
      <c r="E193" s="38" t="str">
        <f t="shared" si="23"/>
        <v> </v>
      </c>
      <c r="F193" s="12"/>
      <c r="G193" s="23">
        <f t="shared" si="16"/>
      </c>
      <c r="H193" s="53">
        <f t="shared" si="17"/>
      </c>
      <c r="I193" s="53">
        <f t="shared" si="18"/>
      </c>
      <c r="J193" s="47">
        <f t="shared" si="19"/>
      </c>
      <c r="K193" s="53">
        <f t="shared" si="20"/>
      </c>
      <c r="L193" s="5"/>
      <c r="M193" s="5">
        <f t="shared" si="21"/>
      </c>
      <c r="N193" s="33">
        <f>IF(ISBLANK(D193),"",(L193/nbox!K205))</f>
      </c>
      <c r="O193" s="12"/>
    </row>
    <row r="194" spans="4:15" ht="12.75">
      <c r="D194" s="8"/>
      <c r="E194" s="38" t="str">
        <f t="shared" si="23"/>
        <v> </v>
      </c>
      <c r="F194" s="12"/>
      <c r="G194" s="23">
        <f aca="true" t="shared" si="24" ref="G194:G257">IF(ISBLANK(F194),"",VLOOKUP(F194,listt,2,FALSE))</f>
      </c>
      <c r="H194" s="53">
        <f aca="true" t="shared" si="25" ref="H194:H257">IF(ISBLANK(F194),"",VLOOKUP(F194,listt,3,FALSE))</f>
      </c>
      <c r="I194" s="53">
        <f aca="true" t="shared" si="26" ref="I194:I257">IF(ISBLANK(F194),"",VLOOKUP(F194,listt,4,FALSE))</f>
      </c>
      <c r="J194" s="47">
        <f aca="true" t="shared" si="27" ref="J194:J257">IF(ISBLANK(F194),"",VLOOKUP(F194,listt,5,FALSE))</f>
      </c>
      <c r="K194" s="53">
        <f aca="true" t="shared" si="28" ref="K194:K257">IF(ISBLANK(F194),"",VLOOKUP(F194,listt,6,FALSE))</f>
      </c>
      <c r="L194" s="5"/>
      <c r="M194" s="5">
        <f t="shared" si="21"/>
      </c>
      <c r="N194" s="33">
        <f>IF(ISBLANK(D194),"",(L194/nbox!K206))</f>
      </c>
      <c r="O194" s="12"/>
    </row>
    <row r="195" spans="4:15" ht="12.75">
      <c r="D195" s="8"/>
      <c r="E195" s="38" t="str">
        <f t="shared" si="23"/>
        <v> </v>
      </c>
      <c r="F195" s="12"/>
      <c r="G195" s="23">
        <f t="shared" si="24"/>
      </c>
      <c r="H195" s="53">
        <f t="shared" si="25"/>
      </c>
      <c r="I195" s="53">
        <f t="shared" si="26"/>
      </c>
      <c r="J195" s="47">
        <f t="shared" si="27"/>
      </c>
      <c r="K195" s="53">
        <f t="shared" si="28"/>
      </c>
      <c r="L195" s="5"/>
      <c r="M195" s="5">
        <f aca="true" t="shared" si="29" ref="M195:M258">IF(ISBLANK(D195),"",(L195-$L$2))</f>
      </c>
      <c r="N195" s="33">
        <f>IF(ISBLANK(D195),"",(L195/nbox!K207))</f>
      </c>
      <c r="O195" s="12"/>
    </row>
    <row r="196" spans="4:15" ht="12.75">
      <c r="D196" s="8"/>
      <c r="E196" s="38" t="str">
        <f t="shared" si="23"/>
        <v> </v>
      </c>
      <c r="F196" s="12"/>
      <c r="G196" s="23">
        <f t="shared" si="24"/>
      </c>
      <c r="H196" s="53">
        <f t="shared" si="25"/>
      </c>
      <c r="I196" s="53">
        <f t="shared" si="26"/>
      </c>
      <c r="J196" s="47">
        <f t="shared" si="27"/>
      </c>
      <c r="K196" s="53">
        <f t="shared" si="28"/>
      </c>
      <c r="L196" s="5"/>
      <c r="M196" s="5">
        <f t="shared" si="29"/>
      </c>
      <c r="N196" s="33">
        <f>IF(ISBLANK(D196),"",(L196/nbox!K208))</f>
      </c>
      <c r="O196" s="12"/>
    </row>
    <row r="197" spans="4:15" ht="12.75">
      <c r="D197" s="8"/>
      <c r="E197" s="38" t="str">
        <f t="shared" si="23"/>
        <v> </v>
      </c>
      <c r="F197" s="12"/>
      <c r="G197" s="23">
        <f t="shared" si="24"/>
      </c>
      <c r="H197" s="53">
        <f t="shared" si="25"/>
      </c>
      <c r="I197" s="53">
        <f t="shared" si="26"/>
      </c>
      <c r="J197" s="47">
        <f t="shared" si="27"/>
      </c>
      <c r="K197" s="53">
        <f t="shared" si="28"/>
      </c>
      <c r="L197" s="5"/>
      <c r="M197" s="5">
        <f t="shared" si="29"/>
      </c>
      <c r="N197" s="33">
        <f>IF(ISBLANK(D197),"",(L197/nbox!K209))</f>
      </c>
      <c r="O197" s="12"/>
    </row>
    <row r="198" spans="4:15" ht="12.75">
      <c r="D198" s="8"/>
      <c r="E198" s="38" t="str">
        <f t="shared" si="23"/>
        <v> </v>
      </c>
      <c r="F198" s="12"/>
      <c r="G198" s="23">
        <f t="shared" si="24"/>
      </c>
      <c r="H198" s="53">
        <f t="shared" si="25"/>
      </c>
      <c r="I198" s="53">
        <f t="shared" si="26"/>
      </c>
      <c r="J198" s="47">
        <f t="shared" si="27"/>
      </c>
      <c r="K198" s="53">
        <f t="shared" si="28"/>
      </c>
      <c r="L198" s="5"/>
      <c r="M198" s="5">
        <f t="shared" si="29"/>
      </c>
      <c r="N198" s="33">
        <f>IF(ISBLANK(D198),"",(L198/nbox!K210))</f>
      </c>
      <c r="O198" s="12"/>
    </row>
    <row r="199" spans="4:15" ht="12.75">
      <c r="D199" s="8"/>
      <c r="E199" s="38" t="str">
        <f t="shared" si="23"/>
        <v> </v>
      </c>
      <c r="F199" s="12"/>
      <c r="G199" s="23">
        <f t="shared" si="24"/>
      </c>
      <c r="H199" s="53">
        <f t="shared" si="25"/>
      </c>
      <c r="I199" s="53">
        <f t="shared" si="26"/>
      </c>
      <c r="J199" s="47">
        <f t="shared" si="27"/>
      </c>
      <c r="K199" s="53">
        <f t="shared" si="28"/>
      </c>
      <c r="L199" s="5"/>
      <c r="M199" s="5">
        <f t="shared" si="29"/>
      </c>
      <c r="N199" s="33">
        <f>IF(ISBLANK(D199),"",(L199/nbox!K211))</f>
      </c>
      <c r="O199" s="12"/>
    </row>
    <row r="200" spans="4:15" ht="12.75">
      <c r="D200" s="8"/>
      <c r="E200" s="38" t="str">
        <f t="shared" si="23"/>
        <v> </v>
      </c>
      <c r="F200" s="12"/>
      <c r="G200" s="23">
        <f t="shared" si="24"/>
      </c>
      <c r="H200" s="53">
        <f t="shared" si="25"/>
      </c>
      <c r="I200" s="53">
        <f t="shared" si="26"/>
      </c>
      <c r="J200" s="47">
        <f t="shared" si="27"/>
      </c>
      <c r="K200" s="53">
        <f t="shared" si="28"/>
      </c>
      <c r="L200" s="5"/>
      <c r="M200" s="5">
        <f t="shared" si="29"/>
      </c>
      <c r="N200" s="33">
        <f>IF(ISBLANK(D200),"",(L200/nbox!K212))</f>
      </c>
      <c r="O200" s="12"/>
    </row>
    <row r="201" spans="4:15" ht="12.75">
      <c r="D201" s="8"/>
      <c r="E201" s="38" t="str">
        <f t="shared" si="23"/>
        <v> </v>
      </c>
      <c r="F201" s="12"/>
      <c r="G201" s="23">
        <f t="shared" si="24"/>
      </c>
      <c r="H201" s="53">
        <f t="shared" si="25"/>
      </c>
      <c r="I201" s="53">
        <f t="shared" si="26"/>
      </c>
      <c r="J201" s="47">
        <f t="shared" si="27"/>
      </c>
      <c r="K201" s="53">
        <f t="shared" si="28"/>
      </c>
      <c r="L201" s="5"/>
      <c r="M201" s="5">
        <f t="shared" si="29"/>
      </c>
      <c r="N201" s="33">
        <f>IF(ISBLANK(D201),"",(L201/nbox!K213))</f>
      </c>
      <c r="O201" s="12"/>
    </row>
    <row r="202" spans="4:15" ht="12.75">
      <c r="D202" s="8"/>
      <c r="E202" s="38" t="str">
        <f t="shared" si="23"/>
        <v> </v>
      </c>
      <c r="F202" s="12"/>
      <c r="G202" s="23">
        <f t="shared" si="24"/>
      </c>
      <c r="H202" s="53">
        <f t="shared" si="25"/>
      </c>
      <c r="I202" s="53">
        <f t="shared" si="26"/>
      </c>
      <c r="J202" s="47">
        <f t="shared" si="27"/>
      </c>
      <c r="K202" s="53">
        <f t="shared" si="28"/>
      </c>
      <c r="L202" s="5"/>
      <c r="M202" s="5">
        <f t="shared" si="29"/>
      </c>
      <c r="N202" s="33">
        <f>IF(ISBLANK(D202),"",(L202/nbox!K214))</f>
      </c>
      <c r="O202" s="12"/>
    </row>
    <row r="203" spans="4:15" ht="12.75">
      <c r="D203" s="8"/>
      <c r="E203" s="38" t="str">
        <f t="shared" si="23"/>
        <v> </v>
      </c>
      <c r="F203" s="12"/>
      <c r="G203" s="23">
        <f t="shared" si="24"/>
      </c>
      <c r="H203" s="53">
        <f t="shared" si="25"/>
      </c>
      <c r="I203" s="53">
        <f t="shared" si="26"/>
      </c>
      <c r="J203" s="47">
        <f t="shared" si="27"/>
      </c>
      <c r="K203" s="53">
        <f t="shared" si="28"/>
      </c>
      <c r="L203" s="5"/>
      <c r="M203" s="5">
        <f t="shared" si="29"/>
      </c>
      <c r="N203" s="33">
        <f>IF(ISBLANK(D203),"",(L203/nbox!K215))</f>
      </c>
      <c r="O203" s="12"/>
    </row>
    <row r="204" spans="4:15" ht="12.75">
      <c r="D204" s="8"/>
      <c r="E204" s="38" t="str">
        <f t="shared" si="23"/>
        <v> </v>
      </c>
      <c r="F204" s="12"/>
      <c r="G204" s="23">
        <f t="shared" si="24"/>
      </c>
      <c r="H204" s="53">
        <f t="shared" si="25"/>
      </c>
      <c r="I204" s="53">
        <f t="shared" si="26"/>
      </c>
      <c r="J204" s="47">
        <f t="shared" si="27"/>
      </c>
      <c r="K204" s="53">
        <f t="shared" si="28"/>
      </c>
      <c r="L204" s="5"/>
      <c r="M204" s="5">
        <f t="shared" si="29"/>
      </c>
      <c r="N204" s="33">
        <f>IF(ISBLANK(D204),"",(L204/nbox!K216))</f>
      </c>
      <c r="O204" s="12"/>
    </row>
    <row r="205" spans="4:15" ht="12.75">
      <c r="D205" s="8"/>
      <c r="E205" s="38" t="str">
        <f t="shared" si="23"/>
        <v> </v>
      </c>
      <c r="F205" s="12"/>
      <c r="G205" s="23">
        <f t="shared" si="24"/>
      </c>
      <c r="H205" s="53">
        <f t="shared" si="25"/>
      </c>
      <c r="I205" s="53">
        <f t="shared" si="26"/>
      </c>
      <c r="J205" s="47">
        <f t="shared" si="27"/>
      </c>
      <c r="K205" s="53">
        <f t="shared" si="28"/>
      </c>
      <c r="L205" s="5"/>
      <c r="M205" s="5">
        <f t="shared" si="29"/>
      </c>
      <c r="N205" s="33">
        <f>IF(ISBLANK(D205),"",(L205/nbox!K217))</f>
      </c>
      <c r="O205" s="12"/>
    </row>
    <row r="206" spans="4:15" ht="12.75">
      <c r="D206" s="8"/>
      <c r="E206" s="38" t="str">
        <f t="shared" si="23"/>
        <v> </v>
      </c>
      <c r="F206" s="12"/>
      <c r="G206" s="23">
        <f t="shared" si="24"/>
      </c>
      <c r="H206" s="53">
        <f t="shared" si="25"/>
      </c>
      <c r="I206" s="53">
        <f t="shared" si="26"/>
      </c>
      <c r="J206" s="47">
        <f t="shared" si="27"/>
      </c>
      <c r="K206" s="53">
        <f t="shared" si="28"/>
      </c>
      <c r="L206" s="5"/>
      <c r="M206" s="5">
        <f t="shared" si="29"/>
      </c>
      <c r="N206" s="33">
        <f>IF(ISBLANK(D206),"",(L206/nbox!K218))</f>
      </c>
      <c r="O206" s="12"/>
    </row>
    <row r="207" spans="4:15" ht="12.75">
      <c r="D207" s="8"/>
      <c r="E207" s="38" t="str">
        <f t="shared" si="23"/>
        <v> </v>
      </c>
      <c r="F207" s="12"/>
      <c r="G207" s="23">
        <f t="shared" si="24"/>
      </c>
      <c r="H207" s="53">
        <f t="shared" si="25"/>
      </c>
      <c r="I207" s="53">
        <f t="shared" si="26"/>
      </c>
      <c r="J207" s="47">
        <f t="shared" si="27"/>
      </c>
      <c r="K207" s="53">
        <f t="shared" si="28"/>
      </c>
      <c r="L207" s="5"/>
      <c r="M207" s="5">
        <f t="shared" si="29"/>
      </c>
      <c r="N207" s="33">
        <f>IF(ISBLANK(D207),"",(L207/nbox!K219))</f>
      </c>
      <c r="O207" s="12"/>
    </row>
    <row r="208" spans="4:15" ht="12.75">
      <c r="D208" s="8"/>
      <c r="E208" s="38" t="str">
        <f t="shared" si="23"/>
        <v> </v>
      </c>
      <c r="F208" s="12"/>
      <c r="G208" s="23">
        <f t="shared" si="24"/>
      </c>
      <c r="H208" s="53">
        <f t="shared" si="25"/>
      </c>
      <c r="I208" s="53">
        <f t="shared" si="26"/>
      </c>
      <c r="J208" s="47">
        <f t="shared" si="27"/>
      </c>
      <c r="K208" s="53">
        <f t="shared" si="28"/>
      </c>
      <c r="L208" s="5"/>
      <c r="M208" s="5">
        <f t="shared" si="29"/>
      </c>
      <c r="N208" s="33">
        <f>IF(ISBLANK(D208),"",(L208/nbox!K220))</f>
      </c>
      <c r="O208" s="12"/>
    </row>
    <row r="209" spans="4:15" ht="12.75">
      <c r="D209" s="8"/>
      <c r="E209" s="38" t="str">
        <f t="shared" si="23"/>
        <v> </v>
      </c>
      <c r="F209" s="12"/>
      <c r="G209" s="23">
        <f t="shared" si="24"/>
      </c>
      <c r="H209" s="53">
        <f t="shared" si="25"/>
      </c>
      <c r="I209" s="53">
        <f t="shared" si="26"/>
      </c>
      <c r="J209" s="47">
        <f t="shared" si="27"/>
      </c>
      <c r="K209" s="53">
        <f t="shared" si="28"/>
      </c>
      <c r="L209" s="5"/>
      <c r="M209" s="5">
        <f t="shared" si="29"/>
      </c>
      <c r="N209" s="33">
        <f>IF(ISBLANK(D209),"",(L209/nbox!K221))</f>
      </c>
      <c r="O209" s="12"/>
    </row>
    <row r="210" spans="4:15" ht="12.75">
      <c r="D210" s="8"/>
      <c r="E210" s="38" t="str">
        <f t="shared" si="23"/>
        <v> </v>
      </c>
      <c r="F210" s="12"/>
      <c r="G210" s="23">
        <f t="shared" si="24"/>
      </c>
      <c r="H210" s="53">
        <f t="shared" si="25"/>
      </c>
      <c r="I210" s="53">
        <f t="shared" si="26"/>
      </c>
      <c r="J210" s="47">
        <f t="shared" si="27"/>
      </c>
      <c r="K210" s="53">
        <f t="shared" si="28"/>
      </c>
      <c r="L210" s="5"/>
      <c r="M210" s="5">
        <f t="shared" si="29"/>
      </c>
      <c r="N210" s="33">
        <f>IF(ISBLANK(D210),"",(L210/nbox!K222))</f>
      </c>
      <c r="O210" s="12"/>
    </row>
    <row r="211" spans="4:15" ht="12.75">
      <c r="D211" s="8"/>
      <c r="E211" s="38" t="str">
        <f t="shared" si="23"/>
        <v> </v>
      </c>
      <c r="F211" s="12"/>
      <c r="G211" s="23">
        <f t="shared" si="24"/>
      </c>
      <c r="H211" s="53">
        <f t="shared" si="25"/>
      </c>
      <c r="I211" s="53">
        <f t="shared" si="26"/>
      </c>
      <c r="J211" s="47">
        <f t="shared" si="27"/>
      </c>
      <c r="K211" s="53">
        <f t="shared" si="28"/>
      </c>
      <c r="L211" s="5"/>
      <c r="M211" s="5">
        <f t="shared" si="29"/>
      </c>
      <c r="N211" s="33">
        <f>IF(ISBLANK(D211),"",(L211/nbox!K223))</f>
      </c>
      <c r="O211" s="12"/>
    </row>
    <row r="212" spans="4:15" ht="12.75">
      <c r="D212" s="8"/>
      <c r="E212" s="38" t="str">
        <f t="shared" si="23"/>
        <v> </v>
      </c>
      <c r="F212" s="12"/>
      <c r="G212" s="23">
        <f t="shared" si="24"/>
      </c>
      <c r="H212" s="53">
        <f t="shared" si="25"/>
      </c>
      <c r="I212" s="53">
        <f t="shared" si="26"/>
      </c>
      <c r="J212" s="47">
        <f t="shared" si="27"/>
      </c>
      <c r="K212" s="53">
        <f t="shared" si="28"/>
      </c>
      <c r="L212" s="5"/>
      <c r="M212" s="5">
        <f t="shared" si="29"/>
      </c>
      <c r="N212" s="33">
        <f>IF(ISBLANK(D212),"",(L212/nbox!K224))</f>
      </c>
      <c r="O212" s="12"/>
    </row>
    <row r="213" spans="4:15" ht="12.75">
      <c r="D213" s="8"/>
      <c r="E213" s="38" t="str">
        <f t="shared" si="23"/>
        <v> </v>
      </c>
      <c r="F213" s="12"/>
      <c r="G213" s="23">
        <f t="shared" si="24"/>
      </c>
      <c r="H213" s="53">
        <f t="shared" si="25"/>
      </c>
      <c r="I213" s="53">
        <f t="shared" si="26"/>
      </c>
      <c r="J213" s="47">
        <f t="shared" si="27"/>
      </c>
      <c r="K213" s="53">
        <f t="shared" si="28"/>
      </c>
      <c r="L213" s="5"/>
      <c r="M213" s="5">
        <f t="shared" si="29"/>
      </c>
      <c r="N213" s="33">
        <f>IF(ISBLANK(D213),"",(L213/nbox!K225))</f>
      </c>
      <c r="O213" s="12"/>
    </row>
    <row r="214" spans="4:15" ht="12.75">
      <c r="D214" s="8"/>
      <c r="E214" s="38" t="str">
        <f t="shared" si="23"/>
        <v> </v>
      </c>
      <c r="F214" s="12"/>
      <c r="G214" s="23">
        <f t="shared" si="24"/>
      </c>
      <c r="H214" s="53">
        <f t="shared" si="25"/>
      </c>
      <c r="I214" s="53">
        <f t="shared" si="26"/>
      </c>
      <c r="J214" s="47">
        <f t="shared" si="27"/>
      </c>
      <c r="K214" s="53">
        <f t="shared" si="28"/>
      </c>
      <c r="L214" s="5"/>
      <c r="M214" s="5">
        <f t="shared" si="29"/>
      </c>
      <c r="N214" s="33">
        <f>IF(ISBLANK(D214),"",(L214/nbox!K226))</f>
      </c>
      <c r="O214" s="12"/>
    </row>
    <row r="215" spans="4:15" ht="12.75">
      <c r="D215" s="8"/>
      <c r="E215" s="38" t="str">
        <f t="shared" si="23"/>
        <v> </v>
      </c>
      <c r="F215" s="12"/>
      <c r="G215" s="23">
        <f t="shared" si="24"/>
      </c>
      <c r="H215" s="53">
        <f t="shared" si="25"/>
      </c>
      <c r="I215" s="53">
        <f t="shared" si="26"/>
      </c>
      <c r="J215" s="47">
        <f t="shared" si="27"/>
      </c>
      <c r="K215" s="53">
        <f t="shared" si="28"/>
      </c>
      <c r="L215" s="5"/>
      <c r="M215" s="5">
        <f t="shared" si="29"/>
      </c>
      <c r="N215" s="33">
        <f>IF(ISBLANK(D215),"",(L215/nbox!K227))</f>
      </c>
      <c r="O215" s="12"/>
    </row>
    <row r="216" spans="4:15" ht="12.75">
      <c r="D216" s="8"/>
      <c r="E216" s="38" t="str">
        <f aca="true" t="shared" si="30" ref="E216:E247">IF(ISBLANK(F216)," ",(E215+1))</f>
        <v> </v>
      </c>
      <c r="F216" s="12"/>
      <c r="G216" s="23">
        <f t="shared" si="24"/>
      </c>
      <c r="H216" s="53">
        <f t="shared" si="25"/>
      </c>
      <c r="I216" s="53">
        <f t="shared" si="26"/>
      </c>
      <c r="J216" s="47">
        <f t="shared" si="27"/>
      </c>
      <c r="K216" s="53">
        <f t="shared" si="28"/>
      </c>
      <c r="L216" s="5"/>
      <c r="M216" s="5">
        <f t="shared" si="29"/>
      </c>
      <c r="N216" s="33">
        <f>IF(ISBLANK(D216),"",(L216/nbox!K228))</f>
      </c>
      <c r="O216" s="12"/>
    </row>
    <row r="217" spans="4:15" ht="12.75">
      <c r="D217" s="8"/>
      <c r="E217" s="38" t="str">
        <f t="shared" si="30"/>
        <v> </v>
      </c>
      <c r="F217" s="12"/>
      <c r="G217" s="23">
        <f t="shared" si="24"/>
      </c>
      <c r="H217" s="53">
        <f t="shared" si="25"/>
      </c>
      <c r="I217" s="53">
        <f t="shared" si="26"/>
      </c>
      <c r="J217" s="47">
        <f t="shared" si="27"/>
      </c>
      <c r="K217" s="53">
        <f t="shared" si="28"/>
      </c>
      <c r="L217" s="5"/>
      <c r="M217" s="5">
        <f t="shared" si="29"/>
      </c>
      <c r="N217" s="33">
        <f>IF(ISBLANK(D217),"",(L217/nbox!K229))</f>
      </c>
      <c r="O217" s="12"/>
    </row>
    <row r="218" spans="4:15" ht="12.75">
      <c r="D218" s="8"/>
      <c r="E218" s="38" t="str">
        <f t="shared" si="30"/>
        <v> </v>
      </c>
      <c r="F218" s="12"/>
      <c r="G218" s="23">
        <f t="shared" si="24"/>
      </c>
      <c r="H218" s="53">
        <f t="shared" si="25"/>
      </c>
      <c r="I218" s="53">
        <f t="shared" si="26"/>
      </c>
      <c r="J218" s="47">
        <f t="shared" si="27"/>
      </c>
      <c r="K218" s="53">
        <f t="shared" si="28"/>
      </c>
      <c r="L218" s="5"/>
      <c r="M218" s="5">
        <f t="shared" si="29"/>
      </c>
      <c r="N218" s="33">
        <f>IF(ISBLANK(D218),"",(L218/nbox!K230))</f>
      </c>
      <c r="O218" s="12"/>
    </row>
    <row r="219" spans="4:15" ht="12.75">
      <c r="D219" s="8"/>
      <c r="E219" s="38" t="str">
        <f t="shared" si="30"/>
        <v> </v>
      </c>
      <c r="F219" s="12"/>
      <c r="G219" s="23">
        <f t="shared" si="24"/>
      </c>
      <c r="H219" s="53">
        <f t="shared" si="25"/>
      </c>
      <c r="I219" s="53">
        <f t="shared" si="26"/>
      </c>
      <c r="J219" s="47">
        <f t="shared" si="27"/>
      </c>
      <c r="K219" s="53">
        <f t="shared" si="28"/>
      </c>
      <c r="L219" s="5"/>
      <c r="M219" s="5">
        <f t="shared" si="29"/>
      </c>
      <c r="N219" s="33">
        <f>IF(ISBLANK(D219),"",(L219/nbox!K231))</f>
      </c>
      <c r="O219" s="12"/>
    </row>
    <row r="220" spans="4:15" ht="12.75">
      <c r="D220" s="8"/>
      <c r="E220" s="38" t="str">
        <f t="shared" si="30"/>
        <v> </v>
      </c>
      <c r="F220" s="12"/>
      <c r="G220" s="23">
        <f t="shared" si="24"/>
      </c>
      <c r="H220" s="53">
        <f t="shared" si="25"/>
      </c>
      <c r="I220" s="53">
        <f t="shared" si="26"/>
      </c>
      <c r="J220" s="47">
        <f t="shared" si="27"/>
      </c>
      <c r="K220" s="53">
        <f t="shared" si="28"/>
      </c>
      <c r="L220" s="5"/>
      <c r="M220" s="5">
        <f t="shared" si="29"/>
      </c>
      <c r="N220" s="33">
        <f>IF(ISBLANK(D220),"",(L220/nbox!K232))</f>
      </c>
      <c r="O220" s="12"/>
    </row>
    <row r="221" spans="4:15" ht="12.75">
      <c r="D221" s="8"/>
      <c r="E221" s="38" t="str">
        <f t="shared" si="30"/>
        <v> </v>
      </c>
      <c r="F221" s="12"/>
      <c r="G221" s="23">
        <f t="shared" si="24"/>
      </c>
      <c r="H221" s="53">
        <f t="shared" si="25"/>
      </c>
      <c r="I221" s="53">
        <f t="shared" si="26"/>
      </c>
      <c r="J221" s="47">
        <f t="shared" si="27"/>
      </c>
      <c r="K221" s="53">
        <f t="shared" si="28"/>
      </c>
      <c r="L221" s="5"/>
      <c r="M221" s="5">
        <f t="shared" si="29"/>
      </c>
      <c r="N221" s="33">
        <f>IF(ISBLANK(D221),"",(L221/nbox!K233))</f>
      </c>
      <c r="O221" s="12"/>
    </row>
    <row r="222" spans="4:15" ht="12.75">
      <c r="D222" s="8"/>
      <c r="E222" s="38" t="str">
        <f t="shared" si="30"/>
        <v> </v>
      </c>
      <c r="F222" s="12"/>
      <c r="G222" s="23">
        <f t="shared" si="24"/>
      </c>
      <c r="H222" s="53">
        <f t="shared" si="25"/>
      </c>
      <c r="I222" s="53">
        <f t="shared" si="26"/>
      </c>
      <c r="J222" s="47">
        <f t="shared" si="27"/>
      </c>
      <c r="K222" s="53">
        <f t="shared" si="28"/>
      </c>
      <c r="L222" s="5"/>
      <c r="M222" s="5">
        <f t="shared" si="29"/>
      </c>
      <c r="N222" s="33">
        <f>IF(ISBLANK(D222),"",(L222/nbox!K234))</f>
      </c>
      <c r="O222" s="12"/>
    </row>
    <row r="223" spans="4:15" ht="12.75">
      <c r="D223" s="8"/>
      <c r="E223" s="38" t="str">
        <f t="shared" si="30"/>
        <v> </v>
      </c>
      <c r="F223" s="12"/>
      <c r="G223" s="23">
        <f t="shared" si="24"/>
      </c>
      <c r="H223" s="53">
        <f t="shared" si="25"/>
      </c>
      <c r="I223" s="53">
        <f t="shared" si="26"/>
      </c>
      <c r="J223" s="47">
        <f t="shared" si="27"/>
      </c>
      <c r="K223" s="53">
        <f t="shared" si="28"/>
      </c>
      <c r="L223" s="5"/>
      <c r="M223" s="5">
        <f t="shared" si="29"/>
      </c>
      <c r="N223" s="33">
        <f>IF(ISBLANK(D223),"",(L223/nbox!K235))</f>
      </c>
      <c r="O223" s="12"/>
    </row>
    <row r="224" spans="4:15" ht="12.75">
      <c r="D224" s="8"/>
      <c r="E224" s="38" t="str">
        <f t="shared" si="30"/>
        <v> </v>
      </c>
      <c r="F224" s="12"/>
      <c r="G224" s="23">
        <f t="shared" si="24"/>
      </c>
      <c r="H224" s="53">
        <f t="shared" si="25"/>
      </c>
      <c r="I224" s="53">
        <f t="shared" si="26"/>
      </c>
      <c r="J224" s="47">
        <f t="shared" si="27"/>
      </c>
      <c r="K224" s="53">
        <f t="shared" si="28"/>
      </c>
      <c r="L224" s="5"/>
      <c r="M224" s="5">
        <f t="shared" si="29"/>
      </c>
      <c r="N224" s="33">
        <f>IF(ISBLANK(D224),"",(L224/nbox!K236))</f>
      </c>
      <c r="O224" s="12"/>
    </row>
    <row r="225" spans="4:15" ht="12.75">
      <c r="D225" s="8"/>
      <c r="E225" s="38" t="str">
        <f t="shared" si="30"/>
        <v> </v>
      </c>
      <c r="F225" s="12"/>
      <c r="G225" s="23">
        <f t="shared" si="24"/>
      </c>
      <c r="H225" s="53">
        <f t="shared" si="25"/>
      </c>
      <c r="I225" s="53">
        <f t="shared" si="26"/>
      </c>
      <c r="J225" s="47">
        <f t="shared" si="27"/>
      </c>
      <c r="K225" s="53">
        <f t="shared" si="28"/>
      </c>
      <c r="L225" s="5"/>
      <c r="M225" s="5">
        <f t="shared" si="29"/>
      </c>
      <c r="N225" s="33">
        <f>IF(ISBLANK(D225),"",(L225/nbox!K237))</f>
      </c>
      <c r="O225" s="12"/>
    </row>
    <row r="226" spans="4:15" ht="12.75">
      <c r="D226" s="8"/>
      <c r="E226" s="38" t="str">
        <f t="shared" si="30"/>
        <v> </v>
      </c>
      <c r="F226" s="12"/>
      <c r="G226" s="23">
        <f t="shared" si="24"/>
      </c>
      <c r="H226" s="53">
        <f t="shared" si="25"/>
      </c>
      <c r="I226" s="53">
        <f t="shared" si="26"/>
      </c>
      <c r="J226" s="47">
        <f t="shared" si="27"/>
      </c>
      <c r="K226" s="53">
        <f t="shared" si="28"/>
      </c>
      <c r="L226" s="5"/>
      <c r="M226" s="5">
        <f t="shared" si="29"/>
      </c>
      <c r="N226" s="33">
        <f>IF(ISBLANK(D226),"",(L226/nbox!K238))</f>
      </c>
      <c r="O226" s="12"/>
    </row>
    <row r="227" spans="4:15" ht="12.75">
      <c r="D227" s="8"/>
      <c r="E227" s="38" t="str">
        <f t="shared" si="30"/>
        <v> </v>
      </c>
      <c r="F227" s="12"/>
      <c r="G227" s="23">
        <f t="shared" si="24"/>
      </c>
      <c r="H227" s="53">
        <f t="shared" si="25"/>
      </c>
      <c r="I227" s="53">
        <f t="shared" si="26"/>
      </c>
      <c r="J227" s="47">
        <f t="shared" si="27"/>
      </c>
      <c r="K227" s="53">
        <f t="shared" si="28"/>
      </c>
      <c r="L227" s="5"/>
      <c r="M227" s="5">
        <f t="shared" si="29"/>
      </c>
      <c r="N227" s="33">
        <f>IF(ISBLANK(D227),"",(L227/nbox!K239))</f>
      </c>
      <c r="O227" s="12"/>
    </row>
    <row r="228" spans="4:15" ht="12.75">
      <c r="D228" s="8"/>
      <c r="E228" s="38" t="str">
        <f t="shared" si="30"/>
        <v> </v>
      </c>
      <c r="F228" s="12"/>
      <c r="G228" s="23">
        <f t="shared" si="24"/>
      </c>
      <c r="H228" s="53">
        <f t="shared" si="25"/>
      </c>
      <c r="I228" s="53">
        <f t="shared" si="26"/>
      </c>
      <c r="J228" s="47">
        <f t="shared" si="27"/>
      </c>
      <c r="K228" s="53">
        <f t="shared" si="28"/>
      </c>
      <c r="L228" s="5"/>
      <c r="M228" s="5">
        <f t="shared" si="29"/>
      </c>
      <c r="N228" s="33">
        <f>IF(ISBLANK(D228),"",(L228/nbox!K240))</f>
      </c>
      <c r="O228" s="12"/>
    </row>
    <row r="229" spans="4:15" ht="12.75">
      <c r="D229" s="8"/>
      <c r="E229" s="38" t="str">
        <f t="shared" si="30"/>
        <v> </v>
      </c>
      <c r="F229" s="12"/>
      <c r="G229" s="23">
        <f t="shared" si="24"/>
      </c>
      <c r="H229" s="53">
        <f t="shared" si="25"/>
      </c>
      <c r="I229" s="53">
        <f t="shared" si="26"/>
      </c>
      <c r="J229" s="47">
        <f t="shared" si="27"/>
      </c>
      <c r="K229" s="53">
        <f t="shared" si="28"/>
      </c>
      <c r="L229" s="5"/>
      <c r="M229" s="5">
        <f t="shared" si="29"/>
      </c>
      <c r="N229" s="33">
        <f>IF(ISBLANK(D229),"",(L229/nbox!K241))</f>
      </c>
      <c r="O229" s="12"/>
    </row>
    <row r="230" spans="4:15" ht="12.75">
      <c r="D230" s="8"/>
      <c r="E230" s="38" t="str">
        <f t="shared" si="30"/>
        <v> </v>
      </c>
      <c r="F230" s="12"/>
      <c r="G230" s="23">
        <f t="shared" si="24"/>
      </c>
      <c r="H230" s="53">
        <f t="shared" si="25"/>
      </c>
      <c r="I230" s="53">
        <f t="shared" si="26"/>
      </c>
      <c r="J230" s="47">
        <f t="shared" si="27"/>
      </c>
      <c r="K230" s="53">
        <f t="shared" si="28"/>
      </c>
      <c r="L230" s="5"/>
      <c r="M230" s="5">
        <f t="shared" si="29"/>
      </c>
      <c r="N230" s="33">
        <f>IF(ISBLANK(D230),"",(L230/nbox!K242))</f>
      </c>
      <c r="O230" s="12"/>
    </row>
    <row r="231" spans="4:15" ht="12.75">
      <c r="D231" s="8"/>
      <c r="E231" s="38" t="str">
        <f t="shared" si="30"/>
        <v> </v>
      </c>
      <c r="F231" s="12"/>
      <c r="G231" s="23">
        <f t="shared" si="24"/>
      </c>
      <c r="H231" s="53">
        <f t="shared" si="25"/>
      </c>
      <c r="I231" s="53">
        <f t="shared" si="26"/>
      </c>
      <c r="J231" s="47">
        <f t="shared" si="27"/>
      </c>
      <c r="K231" s="53">
        <f t="shared" si="28"/>
      </c>
      <c r="L231" s="5"/>
      <c r="M231" s="5">
        <f t="shared" si="29"/>
      </c>
      <c r="N231" s="33">
        <f>IF(ISBLANK(D231),"",(L231/nbox!K243))</f>
      </c>
      <c r="O231" s="12"/>
    </row>
    <row r="232" spans="4:15" ht="12.75">
      <c r="D232" s="8"/>
      <c r="E232" s="38" t="str">
        <f t="shared" si="30"/>
        <v> </v>
      </c>
      <c r="F232" s="12"/>
      <c r="G232" s="23">
        <f t="shared" si="24"/>
      </c>
      <c r="H232" s="53">
        <f t="shared" si="25"/>
      </c>
      <c r="I232" s="53">
        <f t="shared" si="26"/>
      </c>
      <c r="J232" s="47">
        <f t="shared" si="27"/>
      </c>
      <c r="K232" s="53">
        <f t="shared" si="28"/>
      </c>
      <c r="L232" s="5"/>
      <c r="M232" s="5">
        <f t="shared" si="29"/>
      </c>
      <c r="N232" s="33">
        <f>IF(ISBLANK(D232),"",(L232/nbox!K244))</f>
      </c>
      <c r="O232" s="12"/>
    </row>
    <row r="233" spans="4:15" ht="12.75">
      <c r="D233" s="8"/>
      <c r="E233" s="38" t="str">
        <f t="shared" si="30"/>
        <v> </v>
      </c>
      <c r="F233" s="12"/>
      <c r="G233" s="23">
        <f t="shared" si="24"/>
      </c>
      <c r="H233" s="53">
        <f t="shared" si="25"/>
      </c>
      <c r="I233" s="53">
        <f t="shared" si="26"/>
      </c>
      <c r="J233" s="47">
        <f t="shared" si="27"/>
      </c>
      <c r="K233" s="53">
        <f t="shared" si="28"/>
      </c>
      <c r="L233" s="5"/>
      <c r="M233" s="5">
        <f t="shared" si="29"/>
      </c>
      <c r="N233" s="33">
        <f>IF(ISBLANK(D233),"",(L233/nbox!K245))</f>
      </c>
      <c r="O233" s="12"/>
    </row>
    <row r="234" spans="4:15" ht="12.75">
      <c r="D234" s="8"/>
      <c r="E234" s="38" t="str">
        <f t="shared" si="30"/>
        <v> </v>
      </c>
      <c r="F234" s="12"/>
      <c r="G234" s="23">
        <f t="shared" si="24"/>
      </c>
      <c r="H234" s="53">
        <f t="shared" si="25"/>
      </c>
      <c r="I234" s="53">
        <f t="shared" si="26"/>
      </c>
      <c r="J234" s="47">
        <f t="shared" si="27"/>
      </c>
      <c r="K234" s="53">
        <f t="shared" si="28"/>
      </c>
      <c r="L234" s="5"/>
      <c r="M234" s="5">
        <f t="shared" si="29"/>
      </c>
      <c r="N234" s="33">
        <f>IF(ISBLANK(D234),"",(L234/nbox!K246))</f>
      </c>
      <c r="O234" s="12"/>
    </row>
    <row r="235" spans="4:15" ht="12.75">
      <c r="D235" s="8"/>
      <c r="E235" s="38" t="str">
        <f t="shared" si="30"/>
        <v> </v>
      </c>
      <c r="F235" s="12"/>
      <c r="G235" s="23">
        <f t="shared" si="24"/>
      </c>
      <c r="H235" s="53">
        <f t="shared" si="25"/>
      </c>
      <c r="I235" s="53">
        <f t="shared" si="26"/>
      </c>
      <c r="J235" s="47">
        <f t="shared" si="27"/>
      </c>
      <c r="K235" s="53">
        <f t="shared" si="28"/>
      </c>
      <c r="L235" s="5"/>
      <c r="M235" s="5">
        <f t="shared" si="29"/>
      </c>
      <c r="N235" s="33">
        <f>IF(ISBLANK(D235),"",(L235/nbox!K247))</f>
      </c>
      <c r="O235" s="12"/>
    </row>
    <row r="236" spans="4:15" ht="12.75">
      <c r="D236" s="8"/>
      <c r="E236" s="38" t="str">
        <f t="shared" si="30"/>
        <v> </v>
      </c>
      <c r="F236" s="12"/>
      <c r="G236" s="23">
        <f t="shared" si="24"/>
      </c>
      <c r="H236" s="53">
        <f t="shared" si="25"/>
      </c>
      <c r="I236" s="53">
        <f t="shared" si="26"/>
      </c>
      <c r="J236" s="47">
        <f t="shared" si="27"/>
      </c>
      <c r="K236" s="53">
        <f t="shared" si="28"/>
      </c>
      <c r="L236" s="5"/>
      <c r="M236" s="5">
        <f t="shared" si="29"/>
      </c>
      <c r="N236" s="33">
        <f>IF(ISBLANK(D236),"",(L236/nbox!K248))</f>
      </c>
      <c r="O236" s="12"/>
    </row>
    <row r="237" spans="4:15" ht="12.75">
      <c r="D237" s="8"/>
      <c r="E237" s="38" t="str">
        <f t="shared" si="30"/>
        <v> </v>
      </c>
      <c r="F237" s="12"/>
      <c r="G237" s="23">
        <f t="shared" si="24"/>
      </c>
      <c r="H237" s="53">
        <f t="shared" si="25"/>
      </c>
      <c r="I237" s="53">
        <f t="shared" si="26"/>
      </c>
      <c r="J237" s="47">
        <f t="shared" si="27"/>
      </c>
      <c r="K237" s="53">
        <f t="shared" si="28"/>
      </c>
      <c r="L237" s="5"/>
      <c r="M237" s="5">
        <f t="shared" si="29"/>
      </c>
      <c r="N237" s="33">
        <f>IF(ISBLANK(D237),"",(L237/nbox!K249))</f>
      </c>
      <c r="O237" s="12"/>
    </row>
    <row r="238" spans="4:15" ht="12.75">
      <c r="D238" s="8"/>
      <c r="E238" s="38" t="str">
        <f t="shared" si="30"/>
        <v> </v>
      </c>
      <c r="F238" s="12"/>
      <c r="G238" s="23">
        <f t="shared" si="24"/>
      </c>
      <c r="H238" s="53">
        <f t="shared" si="25"/>
      </c>
      <c r="I238" s="53">
        <f t="shared" si="26"/>
      </c>
      <c r="J238" s="47">
        <f t="shared" si="27"/>
      </c>
      <c r="K238" s="53">
        <f t="shared" si="28"/>
      </c>
      <c r="L238" s="5"/>
      <c r="M238" s="5">
        <f t="shared" si="29"/>
      </c>
      <c r="N238" s="33">
        <f>IF(ISBLANK(D238),"",(L238/nbox!K250))</f>
      </c>
      <c r="O238" s="12"/>
    </row>
    <row r="239" spans="4:15" ht="12.75">
      <c r="D239" s="8"/>
      <c r="E239" s="38" t="str">
        <f t="shared" si="30"/>
        <v> </v>
      </c>
      <c r="F239" s="12"/>
      <c r="G239" s="23">
        <f t="shared" si="24"/>
      </c>
      <c r="H239" s="53">
        <f t="shared" si="25"/>
      </c>
      <c r="I239" s="53">
        <f t="shared" si="26"/>
      </c>
      <c r="J239" s="47">
        <f t="shared" si="27"/>
      </c>
      <c r="K239" s="53">
        <f t="shared" si="28"/>
      </c>
      <c r="L239" s="5"/>
      <c r="M239" s="5">
        <f t="shared" si="29"/>
      </c>
      <c r="N239" s="33">
        <f>IF(ISBLANK(D239),"",(L239/nbox!K251))</f>
      </c>
      <c r="O239" s="12"/>
    </row>
    <row r="240" spans="4:15" ht="12.75">
      <c r="D240" s="8"/>
      <c r="E240" s="38" t="str">
        <f t="shared" si="30"/>
        <v> </v>
      </c>
      <c r="F240" s="12"/>
      <c r="G240" s="23">
        <f t="shared" si="24"/>
      </c>
      <c r="H240" s="53">
        <f t="shared" si="25"/>
      </c>
      <c r="I240" s="53">
        <f t="shared" si="26"/>
      </c>
      <c r="J240" s="47">
        <f t="shared" si="27"/>
      </c>
      <c r="K240" s="53">
        <f t="shared" si="28"/>
      </c>
      <c r="L240" s="5"/>
      <c r="M240" s="5">
        <f t="shared" si="29"/>
      </c>
      <c r="N240" s="33">
        <f>IF(ISBLANK(D240),"",(L240/nbox!K252))</f>
      </c>
      <c r="O240" s="12"/>
    </row>
    <row r="241" spans="4:15" ht="12.75">
      <c r="D241" s="8"/>
      <c r="E241" s="38" t="str">
        <f t="shared" si="30"/>
        <v> </v>
      </c>
      <c r="F241" s="12"/>
      <c r="G241" s="23">
        <f t="shared" si="24"/>
      </c>
      <c r="H241" s="53">
        <f t="shared" si="25"/>
      </c>
      <c r="I241" s="53">
        <f t="shared" si="26"/>
      </c>
      <c r="J241" s="47">
        <f t="shared" si="27"/>
      </c>
      <c r="K241" s="53">
        <f t="shared" si="28"/>
      </c>
      <c r="L241" s="5"/>
      <c r="M241" s="5">
        <f t="shared" si="29"/>
      </c>
      <c r="N241" s="33">
        <f>IF(ISBLANK(D241),"",(L241/nbox!K253))</f>
      </c>
      <c r="O241" s="12"/>
    </row>
    <row r="242" spans="4:15" ht="12.75">
      <c r="D242" s="8"/>
      <c r="E242" s="38" t="str">
        <f t="shared" si="30"/>
        <v> </v>
      </c>
      <c r="F242" s="12"/>
      <c r="G242" s="23">
        <f t="shared" si="24"/>
      </c>
      <c r="H242" s="53">
        <f t="shared" si="25"/>
      </c>
      <c r="I242" s="53">
        <f t="shared" si="26"/>
      </c>
      <c r="J242" s="47">
        <f t="shared" si="27"/>
      </c>
      <c r="K242" s="53">
        <f t="shared" si="28"/>
      </c>
      <c r="L242" s="5"/>
      <c r="M242" s="5">
        <f t="shared" si="29"/>
      </c>
      <c r="N242" s="33">
        <f>IF(ISBLANK(D242),"",(L242/nbox!K254))</f>
      </c>
      <c r="O242" s="12"/>
    </row>
    <row r="243" spans="4:15" ht="12.75">
      <c r="D243" s="8"/>
      <c r="E243" s="38" t="str">
        <f t="shared" si="30"/>
        <v> </v>
      </c>
      <c r="F243" s="12"/>
      <c r="G243" s="23">
        <f t="shared" si="24"/>
      </c>
      <c r="H243" s="53">
        <f t="shared" si="25"/>
      </c>
      <c r="I243" s="53">
        <f t="shared" si="26"/>
      </c>
      <c r="J243" s="47">
        <f t="shared" si="27"/>
      </c>
      <c r="K243" s="53">
        <f t="shared" si="28"/>
      </c>
      <c r="L243" s="5"/>
      <c r="M243" s="5">
        <f t="shared" si="29"/>
      </c>
      <c r="N243" s="33">
        <f>IF(ISBLANK(D243),"",(L243/nbox!K255))</f>
      </c>
      <c r="O243" s="12"/>
    </row>
    <row r="244" spans="4:15" ht="12.75">
      <c r="D244" s="8"/>
      <c r="E244" s="38" t="str">
        <f t="shared" si="30"/>
        <v> </v>
      </c>
      <c r="F244" s="12"/>
      <c r="G244" s="23">
        <f t="shared" si="24"/>
      </c>
      <c r="H244" s="53">
        <f t="shared" si="25"/>
      </c>
      <c r="I244" s="53">
        <f t="shared" si="26"/>
      </c>
      <c r="J244" s="47">
        <f t="shared" si="27"/>
      </c>
      <c r="K244" s="53">
        <f t="shared" si="28"/>
      </c>
      <c r="L244" s="5"/>
      <c r="M244" s="5">
        <f t="shared" si="29"/>
      </c>
      <c r="N244" s="33">
        <f>IF(ISBLANK(D244),"",(L244/nbox!K256))</f>
      </c>
      <c r="O244" s="12"/>
    </row>
    <row r="245" spans="4:15" ht="12.75">
      <c r="D245" s="8"/>
      <c r="E245" s="38" t="str">
        <f t="shared" si="30"/>
        <v> </v>
      </c>
      <c r="F245" s="12"/>
      <c r="G245" s="23">
        <f t="shared" si="24"/>
      </c>
      <c r="H245" s="53">
        <f t="shared" si="25"/>
      </c>
      <c r="I245" s="53">
        <f t="shared" si="26"/>
      </c>
      <c r="J245" s="47">
        <f t="shared" si="27"/>
      </c>
      <c r="K245" s="53">
        <f t="shared" si="28"/>
      </c>
      <c r="L245" s="5"/>
      <c r="M245" s="5">
        <f t="shared" si="29"/>
      </c>
      <c r="N245" s="33">
        <f>IF(ISBLANK(D245),"",(L245/nbox!K257))</f>
      </c>
      <c r="O245" s="12"/>
    </row>
    <row r="246" spans="4:15" ht="12.75">
      <c r="D246" s="8"/>
      <c r="E246" s="38" t="str">
        <f t="shared" si="30"/>
        <v> </v>
      </c>
      <c r="F246" s="12"/>
      <c r="G246" s="23">
        <f t="shared" si="24"/>
      </c>
      <c r="H246" s="53">
        <f t="shared" si="25"/>
      </c>
      <c r="I246" s="53">
        <f t="shared" si="26"/>
      </c>
      <c r="J246" s="47">
        <f t="shared" si="27"/>
      </c>
      <c r="K246" s="53">
        <f t="shared" si="28"/>
      </c>
      <c r="L246" s="5"/>
      <c r="M246" s="5">
        <f t="shared" si="29"/>
      </c>
      <c r="N246" s="33">
        <f>IF(ISBLANK(D246),"",(L246/nbox!K258))</f>
      </c>
      <c r="O246" s="12"/>
    </row>
    <row r="247" spans="4:15" ht="12.75">
      <c r="D247" s="8"/>
      <c r="E247" s="38" t="str">
        <f t="shared" si="30"/>
        <v> </v>
      </c>
      <c r="F247" s="12"/>
      <c r="G247" s="23">
        <f t="shared" si="24"/>
      </c>
      <c r="H247" s="53">
        <f t="shared" si="25"/>
      </c>
      <c r="I247" s="53">
        <f t="shared" si="26"/>
      </c>
      <c r="J247" s="47">
        <f t="shared" si="27"/>
      </c>
      <c r="K247" s="53">
        <f t="shared" si="28"/>
      </c>
      <c r="L247" s="5"/>
      <c r="M247" s="5">
        <f t="shared" si="29"/>
      </c>
      <c r="N247" s="33">
        <f>IF(ISBLANK(D247),"",(L247/nbox!K259))</f>
      </c>
      <c r="O247" s="12"/>
    </row>
    <row r="248" spans="4:15" ht="12.75">
      <c r="D248" s="8"/>
      <c r="E248" s="38" t="str">
        <f aca="true" t="shared" si="31" ref="E248:E279">IF(ISBLANK(F248)," ",(E247+1))</f>
        <v> </v>
      </c>
      <c r="F248" s="12"/>
      <c r="G248" s="23">
        <f t="shared" si="24"/>
      </c>
      <c r="H248" s="53">
        <f t="shared" si="25"/>
      </c>
      <c r="I248" s="53">
        <f t="shared" si="26"/>
      </c>
      <c r="J248" s="47">
        <f t="shared" si="27"/>
      </c>
      <c r="K248" s="53">
        <f t="shared" si="28"/>
      </c>
      <c r="L248" s="5"/>
      <c r="M248" s="5">
        <f t="shared" si="29"/>
      </c>
      <c r="N248" s="33">
        <f>IF(ISBLANK(D248),"",(L248/nbox!K260))</f>
      </c>
      <c r="O248" s="12"/>
    </row>
    <row r="249" spans="4:15" ht="12.75">
      <c r="D249" s="8"/>
      <c r="E249" s="38" t="str">
        <f t="shared" si="31"/>
        <v> </v>
      </c>
      <c r="F249" s="12"/>
      <c r="G249" s="23">
        <f t="shared" si="24"/>
      </c>
      <c r="H249" s="53">
        <f t="shared" si="25"/>
      </c>
      <c r="I249" s="53">
        <f t="shared" si="26"/>
      </c>
      <c r="J249" s="47">
        <f t="shared" si="27"/>
      </c>
      <c r="K249" s="53">
        <f t="shared" si="28"/>
      </c>
      <c r="L249" s="5"/>
      <c r="M249" s="5">
        <f t="shared" si="29"/>
      </c>
      <c r="N249" s="33">
        <f>IF(ISBLANK(D249),"",(L249/nbox!K261))</f>
      </c>
      <c r="O249" s="12"/>
    </row>
    <row r="250" spans="4:15" ht="12.75">
      <c r="D250" s="8"/>
      <c r="E250" s="38" t="str">
        <f t="shared" si="31"/>
        <v> </v>
      </c>
      <c r="F250" s="12"/>
      <c r="G250" s="23">
        <f t="shared" si="24"/>
      </c>
      <c r="H250" s="53">
        <f t="shared" si="25"/>
      </c>
      <c r="I250" s="53">
        <f t="shared" si="26"/>
      </c>
      <c r="J250" s="47">
        <f t="shared" si="27"/>
      </c>
      <c r="K250" s="53">
        <f t="shared" si="28"/>
      </c>
      <c r="L250" s="5"/>
      <c r="M250" s="5">
        <f t="shared" si="29"/>
      </c>
      <c r="N250" s="33">
        <f>IF(ISBLANK(D250),"",(L250/nbox!K262))</f>
      </c>
      <c r="O250" s="12"/>
    </row>
    <row r="251" spans="4:15" ht="12.75">
      <c r="D251" s="8"/>
      <c r="E251" s="38" t="str">
        <f t="shared" si="31"/>
        <v> </v>
      </c>
      <c r="F251" s="12"/>
      <c r="G251" s="23">
        <f t="shared" si="24"/>
      </c>
      <c r="H251" s="53">
        <f t="shared" si="25"/>
      </c>
      <c r="I251" s="53">
        <f t="shared" si="26"/>
      </c>
      <c r="J251" s="47">
        <f t="shared" si="27"/>
      </c>
      <c r="K251" s="53">
        <f t="shared" si="28"/>
      </c>
      <c r="L251" s="5"/>
      <c r="M251" s="5">
        <f t="shared" si="29"/>
      </c>
      <c r="N251" s="33">
        <f>IF(ISBLANK(D251),"",(L251/nbox!K263))</f>
      </c>
      <c r="O251" s="12"/>
    </row>
    <row r="252" spans="4:15" ht="12.75">
      <c r="D252" s="8"/>
      <c r="E252" s="38" t="str">
        <f t="shared" si="31"/>
        <v> </v>
      </c>
      <c r="F252" s="12"/>
      <c r="G252" s="23">
        <f t="shared" si="24"/>
      </c>
      <c r="H252" s="53">
        <f t="shared" si="25"/>
      </c>
      <c r="I252" s="53">
        <f t="shared" si="26"/>
      </c>
      <c r="J252" s="47">
        <f t="shared" si="27"/>
      </c>
      <c r="K252" s="53">
        <f t="shared" si="28"/>
      </c>
      <c r="L252" s="5"/>
      <c r="M252" s="5">
        <f t="shared" si="29"/>
      </c>
      <c r="N252" s="33">
        <f>IF(ISBLANK(D252),"",(L252/nbox!K264))</f>
      </c>
      <c r="O252" s="12"/>
    </row>
    <row r="253" spans="4:15" ht="12.75">
      <c r="D253" s="8"/>
      <c r="E253" s="38" t="str">
        <f t="shared" si="31"/>
        <v> </v>
      </c>
      <c r="F253" s="12"/>
      <c r="G253" s="23">
        <f t="shared" si="24"/>
      </c>
      <c r="H253" s="53">
        <f t="shared" si="25"/>
      </c>
      <c r="I253" s="53">
        <f t="shared" si="26"/>
      </c>
      <c r="J253" s="47">
        <f t="shared" si="27"/>
      </c>
      <c r="K253" s="53">
        <f t="shared" si="28"/>
      </c>
      <c r="L253" s="5"/>
      <c r="M253" s="5">
        <f t="shared" si="29"/>
      </c>
      <c r="N253" s="33">
        <f>IF(ISBLANK(D253),"",(L253/nbox!K265))</f>
      </c>
      <c r="O253" s="12"/>
    </row>
    <row r="254" spans="4:15" ht="12.75">
      <c r="D254" s="8"/>
      <c r="E254" s="38" t="str">
        <f t="shared" si="31"/>
        <v> </v>
      </c>
      <c r="F254" s="12"/>
      <c r="G254" s="23">
        <f t="shared" si="24"/>
      </c>
      <c r="H254" s="53">
        <f t="shared" si="25"/>
      </c>
      <c r="I254" s="53">
        <f t="shared" si="26"/>
      </c>
      <c r="J254" s="47">
        <f t="shared" si="27"/>
      </c>
      <c r="K254" s="53">
        <f t="shared" si="28"/>
      </c>
      <c r="L254" s="5"/>
      <c r="M254" s="5">
        <f t="shared" si="29"/>
      </c>
      <c r="N254" s="33">
        <f>IF(ISBLANK(D254),"",(L254/nbox!K266))</f>
      </c>
      <c r="O254" s="12"/>
    </row>
    <row r="255" spans="4:15" ht="12.75">
      <c r="D255" s="8"/>
      <c r="E255" s="38" t="str">
        <f t="shared" si="31"/>
        <v> </v>
      </c>
      <c r="F255" s="12"/>
      <c r="G255" s="23">
        <f t="shared" si="24"/>
      </c>
      <c r="H255" s="53">
        <f t="shared" si="25"/>
      </c>
      <c r="I255" s="53">
        <f t="shared" si="26"/>
      </c>
      <c r="J255" s="47">
        <f t="shared" si="27"/>
      </c>
      <c r="K255" s="53">
        <f t="shared" si="28"/>
      </c>
      <c r="L255" s="5"/>
      <c r="M255" s="5">
        <f t="shared" si="29"/>
      </c>
      <c r="N255" s="33">
        <f>IF(ISBLANK(D255),"",(L255/nbox!K267))</f>
      </c>
      <c r="O255" s="12"/>
    </row>
    <row r="256" spans="4:15" ht="12.75">
      <c r="D256" s="8"/>
      <c r="E256" s="38" t="str">
        <f t="shared" si="31"/>
        <v> </v>
      </c>
      <c r="F256" s="12"/>
      <c r="G256" s="23">
        <f t="shared" si="24"/>
      </c>
      <c r="H256" s="53">
        <f t="shared" si="25"/>
      </c>
      <c r="I256" s="53">
        <f t="shared" si="26"/>
      </c>
      <c r="J256" s="47">
        <f t="shared" si="27"/>
      </c>
      <c r="K256" s="53">
        <f t="shared" si="28"/>
      </c>
      <c r="L256" s="5"/>
      <c r="M256" s="5">
        <f t="shared" si="29"/>
      </c>
      <c r="N256" s="33">
        <f>IF(ISBLANK(D256),"",(L256/nbox!K268))</f>
      </c>
      <c r="O256" s="12"/>
    </row>
    <row r="257" spans="4:15" ht="12.75">
      <c r="D257" s="8"/>
      <c r="E257" s="38" t="str">
        <f t="shared" si="31"/>
        <v> </v>
      </c>
      <c r="F257" s="12"/>
      <c r="G257" s="23">
        <f t="shared" si="24"/>
      </c>
      <c r="H257" s="53">
        <f t="shared" si="25"/>
      </c>
      <c r="I257" s="53">
        <f t="shared" si="26"/>
      </c>
      <c r="J257" s="47">
        <f t="shared" si="27"/>
      </c>
      <c r="K257" s="53">
        <f t="shared" si="28"/>
      </c>
      <c r="L257" s="5"/>
      <c r="M257" s="5">
        <f t="shared" si="29"/>
      </c>
      <c r="N257" s="33">
        <f>IF(ISBLANK(D257),"",(L257/nbox!K269))</f>
      </c>
      <c r="O257" s="12"/>
    </row>
    <row r="258" spans="4:15" ht="12.75">
      <c r="D258" s="8"/>
      <c r="E258" s="38" t="str">
        <f t="shared" si="31"/>
        <v> </v>
      </c>
      <c r="F258" s="12"/>
      <c r="G258" s="23">
        <f aca="true" t="shared" si="32" ref="G258:G301">IF(ISBLANK(F258),"",VLOOKUP(F258,listt,2,FALSE))</f>
      </c>
      <c r="H258" s="53">
        <f aca="true" t="shared" si="33" ref="H258:H301">IF(ISBLANK(F258),"",VLOOKUP(F258,listt,3,FALSE))</f>
      </c>
      <c r="I258" s="53">
        <f aca="true" t="shared" si="34" ref="I258:I301">IF(ISBLANK(F258),"",VLOOKUP(F258,listt,4,FALSE))</f>
      </c>
      <c r="J258" s="47">
        <f aca="true" t="shared" si="35" ref="J258:J301">IF(ISBLANK(F258),"",VLOOKUP(F258,listt,5,FALSE))</f>
      </c>
      <c r="K258" s="53">
        <f aca="true" t="shared" si="36" ref="K258:K301">IF(ISBLANK(F258),"",VLOOKUP(F258,listt,6,FALSE))</f>
      </c>
      <c r="L258" s="5"/>
      <c r="M258" s="5">
        <f t="shared" si="29"/>
      </c>
      <c r="N258" s="33">
        <f>IF(ISBLANK(D258),"",(L258/nbox!K270))</f>
      </c>
      <c r="O258" s="12"/>
    </row>
    <row r="259" spans="4:15" ht="12.75">
      <c r="D259" s="8"/>
      <c r="E259" s="38" t="str">
        <f t="shared" si="31"/>
        <v> </v>
      </c>
      <c r="F259" s="12"/>
      <c r="G259" s="23">
        <f t="shared" si="32"/>
      </c>
      <c r="H259" s="53">
        <f t="shared" si="33"/>
      </c>
      <c r="I259" s="53">
        <f t="shared" si="34"/>
      </c>
      <c r="J259" s="47">
        <f t="shared" si="35"/>
      </c>
      <c r="K259" s="53">
        <f t="shared" si="36"/>
      </c>
      <c r="L259" s="5"/>
      <c r="M259" s="5">
        <f aca="true" t="shared" si="37" ref="M259:M301">IF(ISBLANK(D259),"",(L259-$L$2))</f>
      </c>
      <c r="N259" s="33">
        <f>IF(ISBLANK(D259),"",(L259/nbox!K271))</f>
      </c>
      <c r="O259" s="12"/>
    </row>
    <row r="260" spans="4:15" ht="12.75">
      <c r="D260" s="8"/>
      <c r="E260" s="38" t="str">
        <f t="shared" si="31"/>
        <v> </v>
      </c>
      <c r="F260" s="12"/>
      <c r="G260" s="23">
        <f t="shared" si="32"/>
      </c>
      <c r="H260" s="53">
        <f t="shared" si="33"/>
      </c>
      <c r="I260" s="53">
        <f t="shared" si="34"/>
      </c>
      <c r="J260" s="47">
        <f t="shared" si="35"/>
      </c>
      <c r="K260" s="53">
        <f t="shared" si="36"/>
      </c>
      <c r="L260" s="5"/>
      <c r="M260" s="5">
        <f t="shared" si="37"/>
      </c>
      <c r="N260" s="33">
        <f>IF(ISBLANK(D260),"",(L260/nbox!K272))</f>
      </c>
      <c r="O260" s="12"/>
    </row>
    <row r="261" spans="4:15" ht="12.75">
      <c r="D261" s="8"/>
      <c r="E261" s="38" t="str">
        <f t="shared" si="31"/>
        <v> </v>
      </c>
      <c r="F261" s="12"/>
      <c r="G261" s="23">
        <f t="shared" si="32"/>
      </c>
      <c r="H261" s="53">
        <f t="shared" si="33"/>
      </c>
      <c r="I261" s="53">
        <f t="shared" si="34"/>
      </c>
      <c r="J261" s="47">
        <f t="shared" si="35"/>
      </c>
      <c r="K261" s="53">
        <f t="shared" si="36"/>
      </c>
      <c r="L261" s="5"/>
      <c r="M261" s="5">
        <f t="shared" si="37"/>
      </c>
      <c r="N261" s="33">
        <f>IF(ISBLANK(D261),"",(L261/nbox!K273))</f>
      </c>
      <c r="O261" s="12"/>
    </row>
    <row r="262" spans="4:15" ht="12.75">
      <c r="D262" s="8"/>
      <c r="E262" s="38" t="str">
        <f t="shared" si="31"/>
        <v> </v>
      </c>
      <c r="F262" s="12"/>
      <c r="G262" s="23">
        <f t="shared" si="32"/>
      </c>
      <c r="H262" s="53">
        <f t="shared" si="33"/>
      </c>
      <c r="I262" s="53">
        <f t="shared" si="34"/>
      </c>
      <c r="J262" s="47">
        <f t="shared" si="35"/>
      </c>
      <c r="K262" s="53">
        <f t="shared" si="36"/>
      </c>
      <c r="L262" s="5"/>
      <c r="M262" s="5">
        <f t="shared" si="37"/>
      </c>
      <c r="N262" s="33">
        <f>IF(ISBLANK(D262),"",(L262/nbox!K274))</f>
      </c>
      <c r="O262" s="12"/>
    </row>
    <row r="263" spans="4:15" ht="12.75">
      <c r="D263" s="8"/>
      <c r="E263" s="38" t="str">
        <f t="shared" si="31"/>
        <v> </v>
      </c>
      <c r="F263" s="12"/>
      <c r="G263" s="23">
        <f t="shared" si="32"/>
      </c>
      <c r="H263" s="53">
        <f t="shared" si="33"/>
      </c>
      <c r="I263" s="53">
        <f t="shared" si="34"/>
      </c>
      <c r="J263" s="47">
        <f t="shared" si="35"/>
      </c>
      <c r="K263" s="53">
        <f t="shared" si="36"/>
      </c>
      <c r="L263" s="5"/>
      <c r="M263" s="5">
        <f t="shared" si="37"/>
      </c>
      <c r="N263" s="33">
        <f>IF(ISBLANK(D263),"",(L263/nbox!K275))</f>
      </c>
      <c r="O263" s="12"/>
    </row>
    <row r="264" spans="4:15" ht="12.75">
      <c r="D264" s="8"/>
      <c r="E264" s="38" t="str">
        <f t="shared" si="31"/>
        <v> </v>
      </c>
      <c r="F264" s="12"/>
      <c r="G264" s="23">
        <f t="shared" si="32"/>
      </c>
      <c r="H264" s="53">
        <f t="shared" si="33"/>
      </c>
      <c r="I264" s="53">
        <f t="shared" si="34"/>
      </c>
      <c r="J264" s="47">
        <f t="shared" si="35"/>
      </c>
      <c r="K264" s="53">
        <f t="shared" si="36"/>
      </c>
      <c r="L264" s="5"/>
      <c r="M264" s="5">
        <f t="shared" si="37"/>
      </c>
      <c r="N264" s="33">
        <f>IF(ISBLANK(D264),"",(L264/nbox!K276))</f>
      </c>
      <c r="O264" s="12"/>
    </row>
    <row r="265" spans="4:15" ht="12.75">
      <c r="D265" s="8"/>
      <c r="E265" s="38" t="str">
        <f t="shared" si="31"/>
        <v> </v>
      </c>
      <c r="F265" s="12"/>
      <c r="G265" s="23">
        <f t="shared" si="32"/>
      </c>
      <c r="H265" s="53">
        <f t="shared" si="33"/>
      </c>
      <c r="I265" s="53">
        <f t="shared" si="34"/>
      </c>
      <c r="J265" s="47">
        <f t="shared" si="35"/>
      </c>
      <c r="K265" s="53">
        <f t="shared" si="36"/>
      </c>
      <c r="L265" s="5"/>
      <c r="M265" s="5">
        <f t="shared" si="37"/>
      </c>
      <c r="N265" s="33">
        <f>IF(ISBLANK(D265),"",(L265/nbox!K277))</f>
      </c>
      <c r="O265" s="12"/>
    </row>
    <row r="266" spans="4:15" ht="12.75">
      <c r="D266" s="8"/>
      <c r="E266" s="38" t="str">
        <f t="shared" si="31"/>
        <v> </v>
      </c>
      <c r="F266" s="12"/>
      <c r="G266" s="23">
        <f t="shared" si="32"/>
      </c>
      <c r="H266" s="53">
        <f t="shared" si="33"/>
      </c>
      <c r="I266" s="53">
        <f t="shared" si="34"/>
      </c>
      <c r="J266" s="47">
        <f t="shared" si="35"/>
      </c>
      <c r="K266" s="53">
        <f t="shared" si="36"/>
      </c>
      <c r="L266" s="5"/>
      <c r="M266" s="5">
        <f t="shared" si="37"/>
      </c>
      <c r="N266" s="33">
        <f>IF(ISBLANK(D266),"",(L266/nbox!K278))</f>
      </c>
      <c r="O266" s="12"/>
    </row>
    <row r="267" spans="4:15" ht="12.75">
      <c r="D267" s="8"/>
      <c r="E267" s="38" t="str">
        <f t="shared" si="31"/>
        <v> </v>
      </c>
      <c r="F267" s="12"/>
      <c r="G267" s="23">
        <f t="shared" si="32"/>
      </c>
      <c r="H267" s="53">
        <f t="shared" si="33"/>
      </c>
      <c r="I267" s="53">
        <f t="shared" si="34"/>
      </c>
      <c r="J267" s="47">
        <f t="shared" si="35"/>
      </c>
      <c r="K267" s="53">
        <f t="shared" si="36"/>
      </c>
      <c r="L267" s="5"/>
      <c r="M267" s="5">
        <f t="shared" si="37"/>
      </c>
      <c r="N267" s="33">
        <f>IF(ISBLANK(D267),"",(L267/nbox!K279))</f>
      </c>
      <c r="O267" s="12"/>
    </row>
    <row r="268" spans="4:15" ht="12.75">
      <c r="D268" s="8"/>
      <c r="E268" s="38" t="str">
        <f t="shared" si="31"/>
        <v> </v>
      </c>
      <c r="F268" s="12"/>
      <c r="G268" s="23">
        <f t="shared" si="32"/>
      </c>
      <c r="H268" s="53">
        <f t="shared" si="33"/>
      </c>
      <c r="I268" s="53">
        <f t="shared" si="34"/>
      </c>
      <c r="J268" s="47">
        <f t="shared" si="35"/>
      </c>
      <c r="K268" s="53">
        <f t="shared" si="36"/>
      </c>
      <c r="L268" s="5"/>
      <c r="M268" s="5">
        <f t="shared" si="37"/>
      </c>
      <c r="N268" s="33">
        <f>IF(ISBLANK(D268),"",(L268/nbox!K280))</f>
      </c>
      <c r="O268" s="12"/>
    </row>
    <row r="269" spans="4:15" ht="12.75">
      <c r="D269" s="8"/>
      <c r="E269" s="38" t="str">
        <f t="shared" si="31"/>
        <v> </v>
      </c>
      <c r="F269" s="12"/>
      <c r="G269" s="23">
        <f t="shared" si="32"/>
      </c>
      <c r="H269" s="53">
        <f t="shared" si="33"/>
      </c>
      <c r="I269" s="53">
        <f t="shared" si="34"/>
      </c>
      <c r="J269" s="47">
        <f t="shared" si="35"/>
      </c>
      <c r="K269" s="53">
        <f t="shared" si="36"/>
      </c>
      <c r="L269" s="5"/>
      <c r="M269" s="5">
        <f t="shared" si="37"/>
      </c>
      <c r="N269" s="33">
        <f>IF(ISBLANK(D269),"",(L269/nbox!K281))</f>
      </c>
      <c r="O269" s="12"/>
    </row>
    <row r="270" spans="4:15" ht="12.75">
      <c r="D270" s="8"/>
      <c r="E270" s="38" t="str">
        <f t="shared" si="31"/>
        <v> </v>
      </c>
      <c r="F270" s="12"/>
      <c r="G270" s="23">
        <f t="shared" si="32"/>
      </c>
      <c r="H270" s="53">
        <f t="shared" si="33"/>
      </c>
      <c r="I270" s="53">
        <f t="shared" si="34"/>
      </c>
      <c r="J270" s="47">
        <f t="shared" si="35"/>
      </c>
      <c r="K270" s="53">
        <f t="shared" si="36"/>
      </c>
      <c r="L270" s="5"/>
      <c r="M270" s="5">
        <f t="shared" si="37"/>
      </c>
      <c r="N270" s="33">
        <f>IF(ISBLANK(D270),"",(L270/nbox!K282))</f>
      </c>
      <c r="O270" s="12"/>
    </row>
    <row r="271" spans="4:15" ht="12.75">
      <c r="D271" s="8"/>
      <c r="E271" s="38" t="str">
        <f t="shared" si="31"/>
        <v> </v>
      </c>
      <c r="F271" s="12"/>
      <c r="G271" s="23">
        <f t="shared" si="32"/>
      </c>
      <c r="H271" s="53">
        <f t="shared" si="33"/>
      </c>
      <c r="I271" s="53">
        <f t="shared" si="34"/>
      </c>
      <c r="J271" s="47">
        <f t="shared" si="35"/>
      </c>
      <c r="K271" s="53">
        <f t="shared" si="36"/>
      </c>
      <c r="L271" s="5"/>
      <c r="M271" s="5">
        <f t="shared" si="37"/>
      </c>
      <c r="N271" s="33">
        <f>IF(ISBLANK(D271),"",(L271/nbox!K283))</f>
      </c>
      <c r="O271" s="12"/>
    </row>
    <row r="272" spans="4:15" ht="12.75">
      <c r="D272" s="8"/>
      <c r="E272" s="38" t="str">
        <f t="shared" si="31"/>
        <v> </v>
      </c>
      <c r="F272" s="12"/>
      <c r="G272" s="23">
        <f t="shared" si="32"/>
      </c>
      <c r="H272" s="53">
        <f t="shared" si="33"/>
      </c>
      <c r="I272" s="53">
        <f t="shared" si="34"/>
      </c>
      <c r="J272" s="47">
        <f t="shared" si="35"/>
      </c>
      <c r="K272" s="53">
        <f t="shared" si="36"/>
      </c>
      <c r="L272" s="5"/>
      <c r="M272" s="5">
        <f t="shared" si="37"/>
      </c>
      <c r="N272" s="33">
        <f>IF(ISBLANK(D272),"",(L272/nbox!K284))</f>
      </c>
      <c r="O272" s="12"/>
    </row>
    <row r="273" spans="4:15" ht="12.75">
      <c r="D273" s="8"/>
      <c r="E273" s="38" t="str">
        <f t="shared" si="31"/>
        <v> </v>
      </c>
      <c r="F273" s="12"/>
      <c r="G273" s="23">
        <f t="shared" si="32"/>
      </c>
      <c r="H273" s="53">
        <f t="shared" si="33"/>
      </c>
      <c r="I273" s="53">
        <f t="shared" si="34"/>
      </c>
      <c r="J273" s="47">
        <f t="shared" si="35"/>
      </c>
      <c r="K273" s="53">
        <f t="shared" si="36"/>
      </c>
      <c r="L273" s="5"/>
      <c r="M273" s="5">
        <f t="shared" si="37"/>
      </c>
      <c r="N273" s="33">
        <f>IF(ISBLANK(D273),"",(L273/nbox!K285))</f>
      </c>
      <c r="O273" s="12"/>
    </row>
    <row r="274" spans="4:15" ht="12.75">
      <c r="D274" s="8"/>
      <c r="E274" s="38" t="str">
        <f t="shared" si="31"/>
        <v> </v>
      </c>
      <c r="F274" s="12"/>
      <c r="G274" s="23">
        <f t="shared" si="32"/>
      </c>
      <c r="H274" s="53">
        <f t="shared" si="33"/>
      </c>
      <c r="I274" s="53">
        <f t="shared" si="34"/>
      </c>
      <c r="J274" s="47">
        <f t="shared" si="35"/>
      </c>
      <c r="K274" s="53">
        <f t="shared" si="36"/>
      </c>
      <c r="L274" s="5"/>
      <c r="M274" s="5">
        <f t="shared" si="37"/>
      </c>
      <c r="N274" s="33">
        <f>IF(ISBLANK(D274),"",(L274/nbox!K286))</f>
      </c>
      <c r="O274" s="12"/>
    </row>
    <row r="275" spans="4:15" ht="12.75">
      <c r="D275" s="8"/>
      <c r="E275" s="38" t="str">
        <f t="shared" si="31"/>
        <v> </v>
      </c>
      <c r="F275" s="12"/>
      <c r="G275" s="23">
        <f t="shared" si="32"/>
      </c>
      <c r="H275" s="53">
        <f t="shared" si="33"/>
      </c>
      <c r="I275" s="53">
        <f t="shared" si="34"/>
      </c>
      <c r="J275" s="47">
        <f t="shared" si="35"/>
      </c>
      <c r="K275" s="53">
        <f t="shared" si="36"/>
      </c>
      <c r="L275" s="5"/>
      <c r="M275" s="5">
        <f t="shared" si="37"/>
      </c>
      <c r="N275" s="33">
        <f>IF(ISBLANK(D275),"",(L275/nbox!K287))</f>
      </c>
      <c r="O275" s="12"/>
    </row>
    <row r="276" spans="4:15" ht="12.75">
      <c r="D276" s="8"/>
      <c r="E276" s="38" t="str">
        <f t="shared" si="31"/>
        <v> </v>
      </c>
      <c r="F276" s="12"/>
      <c r="G276" s="23">
        <f t="shared" si="32"/>
      </c>
      <c r="H276" s="53">
        <f t="shared" si="33"/>
      </c>
      <c r="I276" s="53">
        <f t="shared" si="34"/>
      </c>
      <c r="J276" s="47">
        <f t="shared" si="35"/>
      </c>
      <c r="K276" s="53">
        <f t="shared" si="36"/>
      </c>
      <c r="L276" s="5"/>
      <c r="M276" s="5">
        <f t="shared" si="37"/>
      </c>
      <c r="N276" s="33">
        <f>IF(ISBLANK(D276),"",(L276/nbox!K288))</f>
      </c>
      <c r="O276" s="12"/>
    </row>
    <row r="277" spans="4:15" ht="12.75">
      <c r="D277" s="8"/>
      <c r="E277" s="38" t="str">
        <f t="shared" si="31"/>
        <v> </v>
      </c>
      <c r="F277" s="12"/>
      <c r="G277" s="23">
        <f t="shared" si="32"/>
      </c>
      <c r="H277" s="53">
        <f t="shared" si="33"/>
      </c>
      <c r="I277" s="53">
        <f t="shared" si="34"/>
      </c>
      <c r="J277" s="47">
        <f t="shared" si="35"/>
      </c>
      <c r="K277" s="53">
        <f t="shared" si="36"/>
      </c>
      <c r="L277" s="5"/>
      <c r="M277" s="5">
        <f t="shared" si="37"/>
      </c>
      <c r="N277" s="33">
        <f>IF(ISBLANK(D277),"",(L277/nbox!K289))</f>
      </c>
      <c r="O277" s="12"/>
    </row>
    <row r="278" spans="4:15" ht="12.75">
      <c r="D278" s="8"/>
      <c r="E278" s="38" t="str">
        <f t="shared" si="31"/>
        <v> </v>
      </c>
      <c r="F278" s="12"/>
      <c r="G278" s="23">
        <f t="shared" si="32"/>
      </c>
      <c r="H278" s="53">
        <f t="shared" si="33"/>
      </c>
      <c r="I278" s="53">
        <f t="shared" si="34"/>
      </c>
      <c r="J278" s="47">
        <f t="shared" si="35"/>
      </c>
      <c r="K278" s="53">
        <f t="shared" si="36"/>
      </c>
      <c r="L278" s="5"/>
      <c r="M278" s="5">
        <f t="shared" si="37"/>
      </c>
      <c r="N278" s="33">
        <f>IF(ISBLANK(D278),"",(L278/nbox!K290))</f>
      </c>
      <c r="O278" s="12"/>
    </row>
    <row r="279" spans="4:15" ht="12.75">
      <c r="D279" s="8"/>
      <c r="E279" s="38" t="str">
        <f t="shared" si="31"/>
        <v> </v>
      </c>
      <c r="F279" s="12"/>
      <c r="G279" s="23">
        <f t="shared" si="32"/>
      </c>
      <c r="H279" s="53">
        <f t="shared" si="33"/>
      </c>
      <c r="I279" s="53">
        <f t="shared" si="34"/>
      </c>
      <c r="J279" s="47">
        <f t="shared" si="35"/>
      </c>
      <c r="K279" s="53">
        <f t="shared" si="36"/>
      </c>
      <c r="L279" s="5"/>
      <c r="M279" s="5">
        <f t="shared" si="37"/>
      </c>
      <c r="N279" s="33">
        <f>IF(ISBLANK(D279),"",(L279/nbox!K291))</f>
      </c>
      <c r="O279" s="12"/>
    </row>
    <row r="280" spans="4:15" ht="12.75">
      <c r="D280" s="8"/>
      <c r="E280" s="38" t="str">
        <f aca="true" t="shared" si="38" ref="E280:E301">IF(ISBLANK(F280)," ",(E279+1))</f>
        <v> </v>
      </c>
      <c r="F280" s="12"/>
      <c r="G280" s="23">
        <f t="shared" si="32"/>
      </c>
      <c r="H280" s="53">
        <f t="shared" si="33"/>
      </c>
      <c r="I280" s="53">
        <f t="shared" si="34"/>
      </c>
      <c r="J280" s="47">
        <f t="shared" si="35"/>
      </c>
      <c r="K280" s="53">
        <f t="shared" si="36"/>
      </c>
      <c r="L280" s="5"/>
      <c r="M280" s="5">
        <f t="shared" si="37"/>
      </c>
      <c r="N280" s="33">
        <f>IF(ISBLANK(D280),"",(L280/nbox!K292))</f>
      </c>
      <c r="O280" s="12"/>
    </row>
    <row r="281" spans="4:15" ht="12.75">
      <c r="D281" s="8"/>
      <c r="E281" s="38" t="str">
        <f t="shared" si="38"/>
        <v> </v>
      </c>
      <c r="F281" s="12"/>
      <c r="G281" s="23">
        <f t="shared" si="32"/>
      </c>
      <c r="H281" s="53">
        <f t="shared" si="33"/>
      </c>
      <c r="I281" s="53">
        <f t="shared" si="34"/>
      </c>
      <c r="J281" s="47">
        <f t="shared" si="35"/>
      </c>
      <c r="K281" s="53">
        <f t="shared" si="36"/>
      </c>
      <c r="L281" s="5"/>
      <c r="M281" s="5">
        <f t="shared" si="37"/>
      </c>
      <c r="N281" s="33">
        <f>IF(ISBLANK(D281),"",(L281/nbox!K293))</f>
      </c>
      <c r="O281" s="12"/>
    </row>
    <row r="282" spans="4:15" ht="12.75">
      <c r="D282" s="8"/>
      <c r="E282" s="38" t="str">
        <f t="shared" si="38"/>
        <v> </v>
      </c>
      <c r="F282" s="12"/>
      <c r="G282" s="23">
        <f t="shared" si="32"/>
      </c>
      <c r="H282" s="53">
        <f t="shared" si="33"/>
      </c>
      <c r="I282" s="53">
        <f t="shared" si="34"/>
      </c>
      <c r="J282" s="47">
        <f t="shared" si="35"/>
      </c>
      <c r="K282" s="53">
        <f t="shared" si="36"/>
      </c>
      <c r="L282" s="5"/>
      <c r="M282" s="5">
        <f t="shared" si="37"/>
      </c>
      <c r="N282" s="33">
        <f>IF(ISBLANK(D282),"",(L282/nbox!K294))</f>
      </c>
      <c r="O282" s="12"/>
    </row>
    <row r="283" spans="4:15" ht="12.75">
      <c r="D283" s="8"/>
      <c r="E283" s="38" t="str">
        <f t="shared" si="38"/>
        <v> </v>
      </c>
      <c r="F283" s="12"/>
      <c r="G283" s="23">
        <f t="shared" si="32"/>
      </c>
      <c r="H283" s="53">
        <f t="shared" si="33"/>
      </c>
      <c r="I283" s="53">
        <f t="shared" si="34"/>
      </c>
      <c r="J283" s="47">
        <f t="shared" si="35"/>
      </c>
      <c r="K283" s="53">
        <f t="shared" si="36"/>
      </c>
      <c r="L283" s="5"/>
      <c r="M283" s="5">
        <f t="shared" si="37"/>
      </c>
      <c r="N283" s="33">
        <f>IF(ISBLANK(D283),"",(L283/nbox!K295))</f>
      </c>
      <c r="O283" s="12"/>
    </row>
    <row r="284" spans="4:15" ht="12.75">
      <c r="D284" s="8"/>
      <c r="E284" s="38" t="str">
        <f t="shared" si="38"/>
        <v> </v>
      </c>
      <c r="F284" s="12"/>
      <c r="G284" s="23">
        <f t="shared" si="32"/>
      </c>
      <c r="H284" s="53">
        <f t="shared" si="33"/>
      </c>
      <c r="I284" s="53">
        <f t="shared" si="34"/>
      </c>
      <c r="J284" s="47">
        <f t="shared" si="35"/>
      </c>
      <c r="K284" s="53">
        <f t="shared" si="36"/>
      </c>
      <c r="L284" s="5"/>
      <c r="M284" s="5">
        <f t="shared" si="37"/>
      </c>
      <c r="N284" s="33">
        <f>IF(ISBLANK(D284),"",(L284/nbox!K296))</f>
      </c>
      <c r="O284" s="12"/>
    </row>
    <row r="285" spans="4:15" ht="12.75">
      <c r="D285" s="8"/>
      <c r="E285" s="38" t="str">
        <f t="shared" si="38"/>
        <v> </v>
      </c>
      <c r="F285" s="12"/>
      <c r="G285" s="23">
        <f t="shared" si="32"/>
      </c>
      <c r="H285" s="53">
        <f t="shared" si="33"/>
      </c>
      <c r="I285" s="53">
        <f t="shared" si="34"/>
      </c>
      <c r="J285" s="47">
        <f t="shared" si="35"/>
      </c>
      <c r="K285" s="53">
        <f t="shared" si="36"/>
      </c>
      <c r="L285" s="5"/>
      <c r="M285" s="5">
        <f t="shared" si="37"/>
      </c>
      <c r="N285" s="33">
        <f>IF(ISBLANK(D285),"",(L285/nbox!K297))</f>
      </c>
      <c r="O285" s="12"/>
    </row>
    <row r="286" spans="4:15" ht="12.75">
      <c r="D286" s="8"/>
      <c r="E286" s="38" t="str">
        <f t="shared" si="38"/>
        <v> </v>
      </c>
      <c r="F286" s="12"/>
      <c r="G286" s="23">
        <f t="shared" si="32"/>
      </c>
      <c r="H286" s="53">
        <f t="shared" si="33"/>
      </c>
      <c r="I286" s="53">
        <f t="shared" si="34"/>
      </c>
      <c r="J286" s="47">
        <f t="shared" si="35"/>
      </c>
      <c r="K286" s="53">
        <f t="shared" si="36"/>
      </c>
      <c r="L286" s="5"/>
      <c r="M286" s="5">
        <f t="shared" si="37"/>
      </c>
      <c r="N286" s="33">
        <f>IF(ISBLANK(D286),"",(L286/nbox!K298))</f>
      </c>
      <c r="O286" s="12"/>
    </row>
    <row r="287" spans="4:15" ht="12.75">
      <c r="D287" s="8"/>
      <c r="E287" s="38" t="str">
        <f t="shared" si="38"/>
        <v> </v>
      </c>
      <c r="F287" s="12"/>
      <c r="G287" s="23">
        <f t="shared" si="32"/>
      </c>
      <c r="H287" s="53">
        <f t="shared" si="33"/>
      </c>
      <c r="I287" s="53">
        <f t="shared" si="34"/>
      </c>
      <c r="J287" s="47">
        <f t="shared" si="35"/>
      </c>
      <c r="K287" s="53">
        <f t="shared" si="36"/>
      </c>
      <c r="L287" s="5"/>
      <c r="M287" s="5">
        <f t="shared" si="37"/>
      </c>
      <c r="N287" s="33">
        <f>IF(ISBLANK(D287),"",(L287/nbox!K299))</f>
      </c>
      <c r="O287" s="12"/>
    </row>
    <row r="288" spans="4:15" ht="12.75">
      <c r="D288" s="8"/>
      <c r="E288" s="38" t="str">
        <f t="shared" si="38"/>
        <v> </v>
      </c>
      <c r="F288" s="12"/>
      <c r="G288" s="23">
        <f t="shared" si="32"/>
      </c>
      <c r="H288" s="53">
        <f t="shared" si="33"/>
      </c>
      <c r="I288" s="53">
        <f t="shared" si="34"/>
      </c>
      <c r="J288" s="47">
        <f t="shared" si="35"/>
      </c>
      <c r="K288" s="53">
        <f t="shared" si="36"/>
      </c>
      <c r="L288" s="5"/>
      <c r="M288" s="5">
        <f t="shared" si="37"/>
      </c>
      <c r="N288" s="33">
        <f>IF(ISBLANK(D288),"",(L288/nbox!K300))</f>
      </c>
      <c r="O288" s="12"/>
    </row>
    <row r="289" spans="4:15" ht="12.75">
      <c r="D289" s="8"/>
      <c r="E289" s="38" t="str">
        <f t="shared" si="38"/>
        <v> </v>
      </c>
      <c r="F289" s="12"/>
      <c r="G289" s="23">
        <f t="shared" si="32"/>
      </c>
      <c r="H289" s="53">
        <f t="shared" si="33"/>
      </c>
      <c r="I289" s="53">
        <f t="shared" si="34"/>
      </c>
      <c r="J289" s="47">
        <f t="shared" si="35"/>
      </c>
      <c r="K289" s="53">
        <f t="shared" si="36"/>
      </c>
      <c r="L289" s="5"/>
      <c r="M289" s="5">
        <f t="shared" si="37"/>
      </c>
      <c r="N289" s="33">
        <f>IF(ISBLANK(D289),"",(L289/nbox!K301))</f>
      </c>
      <c r="O289" s="12"/>
    </row>
    <row r="290" spans="4:15" ht="12.75">
      <c r="D290" s="8"/>
      <c r="E290" s="38" t="str">
        <f t="shared" si="38"/>
        <v> </v>
      </c>
      <c r="F290" s="12"/>
      <c r="G290" s="23">
        <f t="shared" si="32"/>
      </c>
      <c r="H290" s="53">
        <f t="shared" si="33"/>
      </c>
      <c r="I290" s="53">
        <f t="shared" si="34"/>
      </c>
      <c r="J290" s="47">
        <f t="shared" si="35"/>
      </c>
      <c r="K290" s="53">
        <f t="shared" si="36"/>
      </c>
      <c r="L290" s="5"/>
      <c r="M290" s="5">
        <f t="shared" si="37"/>
      </c>
      <c r="N290" s="33">
        <f>IF(ISBLANK(D290),"",(L290/nbox!K302))</f>
      </c>
      <c r="O290" s="12"/>
    </row>
    <row r="291" spans="4:15" ht="12.75">
      <c r="D291" s="8"/>
      <c r="E291" s="38" t="str">
        <f t="shared" si="38"/>
        <v> </v>
      </c>
      <c r="F291" s="12"/>
      <c r="G291" s="23">
        <f t="shared" si="32"/>
      </c>
      <c r="H291" s="53">
        <f t="shared" si="33"/>
      </c>
      <c r="I291" s="53">
        <f t="shared" si="34"/>
      </c>
      <c r="J291" s="47">
        <f t="shared" si="35"/>
      </c>
      <c r="K291" s="53">
        <f t="shared" si="36"/>
      </c>
      <c r="L291" s="5"/>
      <c r="M291" s="5">
        <f t="shared" si="37"/>
      </c>
      <c r="N291" s="33">
        <f>IF(ISBLANK(D291),"",(L291/nbox!K303))</f>
      </c>
      <c r="O291" s="12"/>
    </row>
    <row r="292" spans="4:15" ht="12.75">
      <c r="D292" s="8"/>
      <c r="E292" s="38" t="str">
        <f t="shared" si="38"/>
        <v> </v>
      </c>
      <c r="F292" s="12"/>
      <c r="G292" s="23">
        <f t="shared" si="32"/>
      </c>
      <c r="H292" s="53">
        <f t="shared" si="33"/>
      </c>
      <c r="I292" s="53">
        <f t="shared" si="34"/>
      </c>
      <c r="J292" s="47">
        <f t="shared" si="35"/>
      </c>
      <c r="K292" s="53">
        <f t="shared" si="36"/>
      </c>
      <c r="L292" s="5"/>
      <c r="M292" s="5">
        <f t="shared" si="37"/>
      </c>
      <c r="N292" s="33">
        <f>IF(ISBLANK(D292),"",(L292/nbox!K304))</f>
      </c>
      <c r="O292" s="12"/>
    </row>
    <row r="293" spans="4:15" ht="12.75">
      <c r="D293" s="8"/>
      <c r="E293" s="38" t="str">
        <f t="shared" si="38"/>
        <v> </v>
      </c>
      <c r="F293" s="12"/>
      <c r="G293" s="23">
        <f t="shared" si="32"/>
      </c>
      <c r="H293" s="53">
        <f t="shared" si="33"/>
      </c>
      <c r="I293" s="53">
        <f t="shared" si="34"/>
      </c>
      <c r="J293" s="47">
        <f t="shared" si="35"/>
      </c>
      <c r="K293" s="53">
        <f t="shared" si="36"/>
      </c>
      <c r="L293" s="5"/>
      <c r="M293" s="5">
        <f t="shared" si="37"/>
      </c>
      <c r="N293" s="33">
        <f>IF(ISBLANK(D293),"",(L293/nbox!K305))</f>
      </c>
      <c r="O293" s="12"/>
    </row>
    <row r="294" spans="4:15" ht="12.75">
      <c r="D294" s="8"/>
      <c r="E294" s="38" t="str">
        <f t="shared" si="38"/>
        <v> </v>
      </c>
      <c r="F294" s="12"/>
      <c r="G294" s="23">
        <f t="shared" si="32"/>
      </c>
      <c r="H294" s="53">
        <f t="shared" si="33"/>
      </c>
      <c r="I294" s="53">
        <f t="shared" si="34"/>
      </c>
      <c r="J294" s="47">
        <f t="shared" si="35"/>
      </c>
      <c r="K294" s="53">
        <f t="shared" si="36"/>
      </c>
      <c r="L294" s="5"/>
      <c r="M294" s="5">
        <f t="shared" si="37"/>
      </c>
      <c r="N294" s="33">
        <f>IF(ISBLANK(D294),"",(L294/nbox!K306))</f>
      </c>
      <c r="O294" s="12"/>
    </row>
    <row r="295" spans="4:15" ht="12.75">
      <c r="D295" s="8"/>
      <c r="E295" s="38" t="str">
        <f t="shared" si="38"/>
        <v> </v>
      </c>
      <c r="F295" s="12"/>
      <c r="G295" s="23">
        <f t="shared" si="32"/>
      </c>
      <c r="H295" s="53">
        <f t="shared" si="33"/>
      </c>
      <c r="I295" s="53">
        <f t="shared" si="34"/>
      </c>
      <c r="J295" s="47">
        <f t="shared" si="35"/>
      </c>
      <c r="K295" s="53">
        <f t="shared" si="36"/>
      </c>
      <c r="L295" s="5"/>
      <c r="M295" s="5">
        <f t="shared" si="37"/>
      </c>
      <c r="N295" s="33">
        <f>IF(ISBLANK(D295),"",(L295/nbox!K307))</f>
      </c>
      <c r="O295" s="12"/>
    </row>
    <row r="296" spans="4:15" ht="12.75">
      <c r="D296" s="8"/>
      <c r="E296" s="38" t="str">
        <f t="shared" si="38"/>
        <v> </v>
      </c>
      <c r="F296" s="12"/>
      <c r="G296" s="23">
        <f t="shared" si="32"/>
      </c>
      <c r="H296" s="53">
        <f t="shared" si="33"/>
      </c>
      <c r="I296" s="53">
        <f t="shared" si="34"/>
      </c>
      <c r="J296" s="47">
        <f t="shared" si="35"/>
      </c>
      <c r="K296" s="53">
        <f t="shared" si="36"/>
      </c>
      <c r="L296" s="5"/>
      <c r="M296" s="5">
        <f t="shared" si="37"/>
      </c>
      <c r="N296" s="33">
        <f>IF(ISBLANK(D296),"",(L296/nbox!K308))</f>
      </c>
      <c r="O296" s="12"/>
    </row>
    <row r="297" spans="4:15" ht="12.75">
      <c r="D297" s="8"/>
      <c r="E297" s="38" t="str">
        <f t="shared" si="38"/>
        <v> </v>
      </c>
      <c r="F297" s="12"/>
      <c r="G297" s="23">
        <f t="shared" si="32"/>
      </c>
      <c r="H297" s="53">
        <f t="shared" si="33"/>
      </c>
      <c r="I297" s="53">
        <f t="shared" si="34"/>
      </c>
      <c r="J297" s="47">
        <f t="shared" si="35"/>
      </c>
      <c r="K297" s="53">
        <f t="shared" si="36"/>
      </c>
      <c r="L297" s="5"/>
      <c r="M297" s="5">
        <f t="shared" si="37"/>
      </c>
      <c r="N297" s="33">
        <f>IF(ISBLANK(D297),"",(L297/nbox!K309))</f>
      </c>
      <c r="O297" s="12"/>
    </row>
    <row r="298" spans="4:15" ht="12.75">
      <c r="D298" s="8"/>
      <c r="E298" s="38" t="str">
        <f t="shared" si="38"/>
        <v> </v>
      </c>
      <c r="F298" s="12"/>
      <c r="G298" s="23">
        <f t="shared" si="32"/>
      </c>
      <c r="H298" s="53">
        <f t="shared" si="33"/>
      </c>
      <c r="I298" s="53">
        <f t="shared" si="34"/>
      </c>
      <c r="J298" s="47">
        <f t="shared" si="35"/>
      </c>
      <c r="K298" s="53">
        <f t="shared" si="36"/>
      </c>
      <c r="L298" s="5"/>
      <c r="M298" s="5">
        <f t="shared" si="37"/>
      </c>
      <c r="N298" s="33">
        <f>IF(ISBLANK(D298),"",(L298/nbox!K310))</f>
      </c>
      <c r="O298" s="12"/>
    </row>
    <row r="299" spans="4:15" ht="12.75">
      <c r="D299" s="8"/>
      <c r="E299" s="38" t="str">
        <f t="shared" si="38"/>
        <v> </v>
      </c>
      <c r="F299" s="12"/>
      <c r="G299" s="23">
        <f t="shared" si="32"/>
      </c>
      <c r="H299" s="53">
        <f t="shared" si="33"/>
      </c>
      <c r="I299" s="53">
        <f t="shared" si="34"/>
      </c>
      <c r="J299" s="47">
        <f t="shared" si="35"/>
      </c>
      <c r="K299" s="53">
        <f t="shared" si="36"/>
      </c>
      <c r="L299" s="5"/>
      <c r="M299" s="5">
        <f t="shared" si="37"/>
      </c>
      <c r="N299" s="33">
        <f>IF(ISBLANK(D299),"",(L299/nbox!K311))</f>
      </c>
      <c r="O299" s="12"/>
    </row>
    <row r="300" spans="4:15" ht="12.75">
      <c r="D300" s="8"/>
      <c r="E300" s="38" t="str">
        <f t="shared" si="38"/>
        <v> </v>
      </c>
      <c r="F300" s="12"/>
      <c r="G300" s="23">
        <f t="shared" si="32"/>
      </c>
      <c r="H300" s="53">
        <f t="shared" si="33"/>
      </c>
      <c r="I300" s="53">
        <f t="shared" si="34"/>
      </c>
      <c r="J300" s="47">
        <f t="shared" si="35"/>
      </c>
      <c r="K300" s="53">
        <f t="shared" si="36"/>
      </c>
      <c r="L300" s="5"/>
      <c r="M300" s="5">
        <f t="shared" si="37"/>
      </c>
      <c r="N300" s="33">
        <f>IF(ISBLANK(D300),"",(L300/nbox!K312))</f>
      </c>
      <c r="O300" s="12"/>
    </row>
    <row r="301" spans="4:15" ht="12.75">
      <c r="D301" s="8"/>
      <c r="E301" s="38" t="str">
        <f t="shared" si="38"/>
        <v> </v>
      </c>
      <c r="F301" s="12"/>
      <c r="G301" s="23">
        <f t="shared" si="32"/>
      </c>
      <c r="H301" s="53">
        <f t="shared" si="33"/>
      </c>
      <c r="I301" s="53">
        <f t="shared" si="34"/>
      </c>
      <c r="J301" s="47">
        <f t="shared" si="35"/>
      </c>
      <c r="K301" s="53">
        <f t="shared" si="36"/>
      </c>
      <c r="L301" s="5"/>
      <c r="M301" s="5">
        <f t="shared" si="37"/>
      </c>
      <c r="N301" s="33">
        <f>IF(ISBLANK(D301),"",(L301/nbox!K313))</f>
      </c>
      <c r="O301" s="12"/>
    </row>
  </sheetData>
  <sheetProtection/>
  <autoFilter ref="A1:N30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6.8515625" style="0" customWidth="1"/>
    <col min="2" max="2" width="6.140625" style="0" customWidth="1"/>
    <col min="3" max="3" width="9.57421875" style="0" customWidth="1"/>
    <col min="4" max="8" width="6.8515625" style="0" customWidth="1"/>
    <col min="9" max="9" width="8.00390625" style="0" customWidth="1"/>
  </cols>
  <sheetData>
    <row r="1" spans="1:17" ht="12.75" customHeight="1">
      <c r="A1" s="38" t="s">
        <v>248</v>
      </c>
      <c r="E1" s="23">
        <v>2014</v>
      </c>
      <c r="F1" s="38" t="s">
        <v>249</v>
      </c>
      <c r="J1" s="60"/>
      <c r="K1" s="22" t="s">
        <v>250</v>
      </c>
      <c r="L1" s="1"/>
      <c r="M1" s="46"/>
      <c r="N1" s="60"/>
      <c r="O1" s="22" t="s">
        <v>251</v>
      </c>
      <c r="P1" s="1"/>
      <c r="Q1" s="34"/>
    </row>
    <row r="2" spans="1:17" ht="12.75" customHeight="1">
      <c r="A2" s="38">
        <v>1920</v>
      </c>
      <c r="B2" s="38">
        <f aca="true" t="shared" si="0" ref="B2:B33">$E$1-A2</f>
        <v>94</v>
      </c>
      <c r="C2" s="23" t="str">
        <f aca="true" t="shared" si="1" ref="C2:C33">VLOOKUP(B2,mag_gr,2,2)</f>
        <v>1974&gt;</v>
      </c>
      <c r="D2" s="23" t="s">
        <v>252</v>
      </c>
      <c r="E2" s="23">
        <f aca="true" t="shared" si="2" ref="E2:E33">$E$1-A2</f>
        <v>94</v>
      </c>
      <c r="F2" s="38">
        <v>1920</v>
      </c>
      <c r="G2" s="38">
        <f aca="true" t="shared" si="3" ref="G2:G33">$E$1-F2</f>
        <v>94</v>
      </c>
      <c r="H2" s="23" t="str">
        <f aca="true" t="shared" si="4" ref="H2:H33">VLOOKUP(G2,mag_gr,2,2)</f>
        <v>1974&gt;</v>
      </c>
      <c r="I2" s="23" t="s">
        <v>253</v>
      </c>
      <c r="J2" s="60"/>
      <c r="K2" s="3">
        <v>0</v>
      </c>
      <c r="L2" s="11" t="s">
        <v>254</v>
      </c>
      <c r="M2" s="42" t="s">
        <v>252</v>
      </c>
      <c r="N2" s="18"/>
      <c r="O2" s="3">
        <v>0</v>
      </c>
      <c r="P2" s="11" t="s">
        <v>254</v>
      </c>
      <c r="Q2" s="32" t="s">
        <v>255</v>
      </c>
    </row>
    <row r="3" spans="1:17" ht="12.75" customHeight="1">
      <c r="A3" s="38">
        <v>1921</v>
      </c>
      <c r="B3" s="38">
        <f t="shared" si="0"/>
        <v>93</v>
      </c>
      <c r="C3" s="23" t="str">
        <f t="shared" si="1"/>
        <v>1974&gt;</v>
      </c>
      <c r="D3" s="23" t="s">
        <v>252</v>
      </c>
      <c r="E3" s="23">
        <f t="shared" si="2"/>
        <v>93</v>
      </c>
      <c r="F3" s="38">
        <v>1921</v>
      </c>
      <c r="G3" s="38">
        <f t="shared" si="3"/>
        <v>93</v>
      </c>
      <c r="H3" s="23" t="str">
        <f t="shared" si="4"/>
        <v>1974&gt;</v>
      </c>
      <c r="I3" s="23" t="s">
        <v>253</v>
      </c>
      <c r="J3" s="60"/>
      <c r="K3" s="10">
        <v>14</v>
      </c>
      <c r="L3" s="23" t="s">
        <v>256</v>
      </c>
      <c r="M3" s="42" t="s">
        <v>252</v>
      </c>
      <c r="N3" s="18"/>
      <c r="O3" s="10">
        <v>14</v>
      </c>
      <c r="P3" s="23" t="s">
        <v>256</v>
      </c>
      <c r="Q3" s="28" t="s">
        <v>257</v>
      </c>
    </row>
    <row r="4" spans="1:17" ht="12.75" customHeight="1">
      <c r="A4" s="38">
        <v>1922</v>
      </c>
      <c r="B4" s="38">
        <f t="shared" si="0"/>
        <v>92</v>
      </c>
      <c r="C4" s="23" t="str">
        <f t="shared" si="1"/>
        <v>1974&gt;</v>
      </c>
      <c r="D4" s="23" t="s">
        <v>252</v>
      </c>
      <c r="E4" s="23">
        <f t="shared" si="2"/>
        <v>92</v>
      </c>
      <c r="F4" s="38">
        <v>1922</v>
      </c>
      <c r="G4" s="38">
        <f t="shared" si="3"/>
        <v>92</v>
      </c>
      <c r="H4" s="23" t="str">
        <f t="shared" si="4"/>
        <v>1974&gt;</v>
      </c>
      <c r="I4" s="23" t="s">
        <v>253</v>
      </c>
      <c r="J4" s="60"/>
      <c r="K4" s="10">
        <v>16</v>
      </c>
      <c r="L4" s="23" t="s">
        <v>258</v>
      </c>
      <c r="M4" s="42" t="s">
        <v>252</v>
      </c>
      <c r="N4" s="18"/>
      <c r="O4" s="10">
        <v>16</v>
      </c>
      <c r="P4" s="23" t="s">
        <v>258</v>
      </c>
      <c r="Q4" s="28" t="s">
        <v>259</v>
      </c>
    </row>
    <row r="5" spans="1:17" ht="12.75" customHeight="1">
      <c r="A5" s="38">
        <v>1923</v>
      </c>
      <c r="B5" s="38">
        <f t="shared" si="0"/>
        <v>91</v>
      </c>
      <c r="C5" s="23" t="str">
        <f t="shared" si="1"/>
        <v>1974&gt;</v>
      </c>
      <c r="D5" s="23" t="s">
        <v>252</v>
      </c>
      <c r="E5" s="23">
        <f t="shared" si="2"/>
        <v>91</v>
      </c>
      <c r="F5" s="38">
        <v>1923</v>
      </c>
      <c r="G5" s="38">
        <f t="shared" si="3"/>
        <v>91</v>
      </c>
      <c r="H5" s="23" t="str">
        <f t="shared" si="4"/>
        <v>1974&gt;</v>
      </c>
      <c r="I5" s="23" t="s">
        <v>253</v>
      </c>
      <c r="J5" s="60"/>
      <c r="K5" s="10">
        <v>18</v>
      </c>
      <c r="L5" s="37" t="s">
        <v>260</v>
      </c>
      <c r="M5" s="42" t="s">
        <v>252</v>
      </c>
      <c r="N5" s="18"/>
      <c r="O5" s="10">
        <v>18</v>
      </c>
      <c r="P5" s="37" t="s">
        <v>260</v>
      </c>
      <c r="Q5" s="28" t="s">
        <v>259</v>
      </c>
    </row>
    <row r="6" spans="1:17" ht="12.75" customHeight="1">
      <c r="A6" s="38">
        <v>1924</v>
      </c>
      <c r="B6" s="38">
        <f t="shared" si="0"/>
        <v>90</v>
      </c>
      <c r="C6" s="23" t="str">
        <f t="shared" si="1"/>
        <v>1974&gt;</v>
      </c>
      <c r="D6" s="23" t="s">
        <v>252</v>
      </c>
      <c r="E6" s="23">
        <f t="shared" si="2"/>
        <v>90</v>
      </c>
      <c r="F6" s="38">
        <v>1924</v>
      </c>
      <c r="G6" s="38">
        <f t="shared" si="3"/>
        <v>90</v>
      </c>
      <c r="H6" s="23" t="str">
        <f t="shared" si="4"/>
        <v>1974&gt;</v>
      </c>
      <c r="I6" s="23" t="s">
        <v>253</v>
      </c>
      <c r="J6" s="60"/>
      <c r="K6" s="10">
        <v>20</v>
      </c>
      <c r="L6" s="37" t="s">
        <v>261</v>
      </c>
      <c r="M6" s="42" t="s">
        <v>252</v>
      </c>
      <c r="N6" s="18"/>
      <c r="O6" s="10">
        <v>20</v>
      </c>
      <c r="P6" s="37" t="s">
        <v>261</v>
      </c>
      <c r="Q6" s="28" t="s">
        <v>262</v>
      </c>
    </row>
    <row r="7" spans="1:17" ht="12.75" customHeight="1">
      <c r="A7" s="38">
        <v>1925</v>
      </c>
      <c r="B7" s="38">
        <f t="shared" si="0"/>
        <v>89</v>
      </c>
      <c r="C7" s="23" t="str">
        <f t="shared" si="1"/>
        <v>1974&gt;</v>
      </c>
      <c r="D7" s="23" t="s">
        <v>252</v>
      </c>
      <c r="E7" s="23">
        <f t="shared" si="2"/>
        <v>89</v>
      </c>
      <c r="F7" s="38">
        <v>1925</v>
      </c>
      <c r="G7" s="38">
        <f t="shared" si="3"/>
        <v>89</v>
      </c>
      <c r="H7" s="23" t="str">
        <f t="shared" si="4"/>
        <v>1974&gt;</v>
      </c>
      <c r="I7" s="23" t="s">
        <v>253</v>
      </c>
      <c r="J7" s="60"/>
      <c r="K7" s="10">
        <v>30</v>
      </c>
      <c r="L7" s="37" t="s">
        <v>263</v>
      </c>
      <c r="M7" s="42" t="s">
        <v>252</v>
      </c>
      <c r="N7" s="18"/>
      <c r="O7" s="10">
        <v>30</v>
      </c>
      <c r="P7" s="37" t="s">
        <v>263</v>
      </c>
      <c r="Q7" s="28" t="s">
        <v>262</v>
      </c>
    </row>
    <row r="8" spans="1:17" ht="12.75" customHeight="1">
      <c r="A8" s="38">
        <v>1926</v>
      </c>
      <c r="B8" s="38">
        <f t="shared" si="0"/>
        <v>88</v>
      </c>
      <c r="C8" s="23" t="str">
        <f t="shared" si="1"/>
        <v>1974&gt;</v>
      </c>
      <c r="D8" s="23" t="s">
        <v>252</v>
      </c>
      <c r="E8" s="23">
        <f t="shared" si="2"/>
        <v>88</v>
      </c>
      <c r="F8" s="38">
        <v>1926</v>
      </c>
      <c r="G8" s="38">
        <f t="shared" si="3"/>
        <v>88</v>
      </c>
      <c r="H8" s="23" t="str">
        <f t="shared" si="4"/>
        <v>1974&gt;</v>
      </c>
      <c r="I8" s="23" t="s">
        <v>253</v>
      </c>
      <c r="J8" s="60"/>
      <c r="K8" s="10">
        <v>40</v>
      </c>
      <c r="L8" s="37" t="s">
        <v>264</v>
      </c>
      <c r="M8" s="42" t="s">
        <v>252</v>
      </c>
      <c r="N8" s="18"/>
      <c r="O8" s="10">
        <v>40</v>
      </c>
      <c r="P8" s="37" t="s">
        <v>264</v>
      </c>
      <c r="Q8" s="28" t="s">
        <v>262</v>
      </c>
    </row>
    <row r="9" spans="1:17" ht="12.75" customHeight="1">
      <c r="A9" s="38">
        <v>1927</v>
      </c>
      <c r="B9" s="38">
        <f t="shared" si="0"/>
        <v>87</v>
      </c>
      <c r="C9" s="23" t="str">
        <f t="shared" si="1"/>
        <v>1974&gt;</v>
      </c>
      <c r="D9" s="23" t="s">
        <v>252</v>
      </c>
      <c r="E9" s="23">
        <f t="shared" si="2"/>
        <v>87</v>
      </c>
      <c r="F9" s="38">
        <v>1927</v>
      </c>
      <c r="G9" s="38">
        <f t="shared" si="3"/>
        <v>87</v>
      </c>
      <c r="H9" s="23" t="str">
        <f t="shared" si="4"/>
        <v>1974&gt;</v>
      </c>
      <c r="I9" s="23" t="s">
        <v>253</v>
      </c>
      <c r="J9" s="60"/>
      <c r="K9" s="10">
        <v>100</v>
      </c>
      <c r="L9" s="37"/>
      <c r="M9" s="42"/>
      <c r="N9" s="18"/>
      <c r="O9" s="10">
        <v>100</v>
      </c>
      <c r="P9" s="37"/>
      <c r="Q9" s="28" t="s">
        <v>262</v>
      </c>
    </row>
    <row r="10" spans="1:17" ht="12.75" customHeight="1">
      <c r="A10" s="38">
        <v>1928</v>
      </c>
      <c r="B10" s="38">
        <f t="shared" si="0"/>
        <v>86</v>
      </c>
      <c r="C10" s="23" t="str">
        <f t="shared" si="1"/>
        <v>1974&gt;</v>
      </c>
      <c r="D10" s="23" t="s">
        <v>252</v>
      </c>
      <c r="E10" s="23">
        <f t="shared" si="2"/>
        <v>86</v>
      </c>
      <c r="F10" s="38">
        <v>1928</v>
      </c>
      <c r="G10" s="38">
        <f t="shared" si="3"/>
        <v>86</v>
      </c>
      <c r="H10" s="23" t="str">
        <f t="shared" si="4"/>
        <v>1974&gt;</v>
      </c>
      <c r="I10" s="23" t="s">
        <v>253</v>
      </c>
      <c r="J10" s="60"/>
      <c r="K10" s="10"/>
      <c r="L10" s="23"/>
      <c r="M10" s="42"/>
      <c r="N10" s="18"/>
      <c r="O10" s="10"/>
      <c r="P10" s="23"/>
      <c r="Q10" s="28" t="s">
        <v>262</v>
      </c>
    </row>
    <row r="11" spans="1:17" ht="12.75" customHeight="1">
      <c r="A11" s="38">
        <v>1929</v>
      </c>
      <c r="B11" s="38">
        <f t="shared" si="0"/>
        <v>85</v>
      </c>
      <c r="C11" s="23" t="str">
        <f t="shared" si="1"/>
        <v>1974&gt;</v>
      </c>
      <c r="D11" s="23" t="s">
        <v>252</v>
      </c>
      <c r="E11" s="23">
        <f t="shared" si="2"/>
        <v>85</v>
      </c>
      <c r="F11" s="38">
        <v>1929</v>
      </c>
      <c r="G11" s="38">
        <f t="shared" si="3"/>
        <v>85</v>
      </c>
      <c r="H11" s="23" t="str">
        <f t="shared" si="4"/>
        <v>1974&gt;</v>
      </c>
      <c r="I11" s="23" t="s">
        <v>253</v>
      </c>
      <c r="J11" s="60"/>
      <c r="K11" s="71"/>
      <c r="L11" s="2"/>
      <c r="M11" s="42"/>
      <c r="N11" s="18"/>
      <c r="O11" s="10"/>
      <c r="P11" s="23"/>
      <c r="Q11" s="28" t="s">
        <v>262</v>
      </c>
    </row>
    <row r="12" spans="1:17" ht="12.75" customHeight="1">
      <c r="A12" s="38">
        <v>1930</v>
      </c>
      <c r="B12" s="38">
        <f t="shared" si="0"/>
        <v>84</v>
      </c>
      <c r="C12" s="23" t="str">
        <f t="shared" si="1"/>
        <v>1974&gt;</v>
      </c>
      <c r="D12" s="23" t="s">
        <v>252</v>
      </c>
      <c r="E12" s="23">
        <f t="shared" si="2"/>
        <v>84</v>
      </c>
      <c r="F12" s="38">
        <v>1930</v>
      </c>
      <c r="G12" s="38">
        <f t="shared" si="3"/>
        <v>84</v>
      </c>
      <c r="H12" s="23" t="str">
        <f t="shared" si="4"/>
        <v>1974&gt;</v>
      </c>
      <c r="I12" s="23" t="s">
        <v>253</v>
      </c>
      <c r="K12" s="7"/>
      <c r="L12" s="7"/>
      <c r="M12" s="7"/>
      <c r="N12" s="62"/>
      <c r="O12" s="10"/>
      <c r="P12" s="23"/>
      <c r="Q12" s="28" t="s">
        <v>262</v>
      </c>
    </row>
    <row r="13" spans="1:17" ht="12.75" customHeight="1">
      <c r="A13" s="38">
        <v>1931</v>
      </c>
      <c r="B13" s="38">
        <f t="shared" si="0"/>
        <v>83</v>
      </c>
      <c r="C13" s="23" t="str">
        <f t="shared" si="1"/>
        <v>1974&gt;</v>
      </c>
      <c r="D13" s="23" t="s">
        <v>252</v>
      </c>
      <c r="E13" s="23">
        <f t="shared" si="2"/>
        <v>83</v>
      </c>
      <c r="F13" s="38">
        <v>1931</v>
      </c>
      <c r="G13" s="38">
        <f t="shared" si="3"/>
        <v>83</v>
      </c>
      <c r="H13" s="23" t="str">
        <f t="shared" si="4"/>
        <v>1974&gt;</v>
      </c>
      <c r="I13" s="23" t="s">
        <v>253</v>
      </c>
      <c r="N13" s="62"/>
      <c r="O13" s="14"/>
      <c r="P13" s="65"/>
      <c r="Q13" s="28" t="s">
        <v>262</v>
      </c>
    </row>
    <row r="14" spans="1:17" ht="12.75" customHeight="1">
      <c r="A14" s="38">
        <v>1932</v>
      </c>
      <c r="B14" s="38">
        <f t="shared" si="0"/>
        <v>82</v>
      </c>
      <c r="C14" s="23" t="str">
        <f t="shared" si="1"/>
        <v>1974&gt;</v>
      </c>
      <c r="D14" s="23" t="s">
        <v>252</v>
      </c>
      <c r="E14" s="23">
        <f t="shared" si="2"/>
        <v>82</v>
      </c>
      <c r="F14" s="38">
        <v>1932</v>
      </c>
      <c r="G14" s="38">
        <f t="shared" si="3"/>
        <v>82</v>
      </c>
      <c r="H14" s="23" t="str">
        <f t="shared" si="4"/>
        <v>1974&gt;</v>
      </c>
      <c r="I14" s="23" t="s">
        <v>253</v>
      </c>
      <c r="K14" s="16">
        <v>21.097</v>
      </c>
      <c r="N14" s="62"/>
      <c r="O14" s="14"/>
      <c r="P14" s="65"/>
      <c r="Q14" s="28" t="s">
        <v>262</v>
      </c>
    </row>
    <row r="15" spans="1:17" ht="12.75" customHeight="1">
      <c r="A15" s="38">
        <v>1933</v>
      </c>
      <c r="B15" s="38">
        <f t="shared" si="0"/>
        <v>81</v>
      </c>
      <c r="C15" s="23" t="str">
        <f t="shared" si="1"/>
        <v>1974&gt;</v>
      </c>
      <c r="D15" s="23" t="s">
        <v>252</v>
      </c>
      <c r="E15" s="23">
        <f t="shared" si="2"/>
        <v>81</v>
      </c>
      <c r="F15" s="38">
        <v>1933</v>
      </c>
      <c r="G15" s="38">
        <f t="shared" si="3"/>
        <v>81</v>
      </c>
      <c r="H15" s="23" t="str">
        <f t="shared" si="4"/>
        <v>1974&gt;</v>
      </c>
      <c r="I15" s="23" t="s">
        <v>253</v>
      </c>
      <c r="K15" s="16">
        <v>3</v>
      </c>
      <c r="N15" s="62"/>
      <c r="O15" s="43"/>
      <c r="P15" s="64"/>
      <c r="Q15" s="41"/>
    </row>
    <row r="16" spans="1:17" ht="12.75" customHeight="1">
      <c r="A16" s="38">
        <v>1934</v>
      </c>
      <c r="B16" s="38">
        <f t="shared" si="0"/>
        <v>80</v>
      </c>
      <c r="C16" s="23" t="str">
        <f t="shared" si="1"/>
        <v>1974&gt;</v>
      </c>
      <c r="D16" s="23" t="s">
        <v>252</v>
      </c>
      <c r="E16" s="23">
        <f t="shared" si="2"/>
        <v>80</v>
      </c>
      <c r="F16" s="38">
        <v>1934</v>
      </c>
      <c r="G16" s="38">
        <f t="shared" si="3"/>
        <v>80</v>
      </c>
      <c r="H16" s="23" t="str">
        <f t="shared" si="4"/>
        <v>1974&gt;</v>
      </c>
      <c r="I16" s="23" t="s">
        <v>253</v>
      </c>
      <c r="K16" s="16">
        <v>2</v>
      </c>
      <c r="O16" s="70"/>
      <c r="P16" s="70"/>
      <c r="Q16" s="70"/>
    </row>
    <row r="17" spans="1:11" ht="12.75" customHeight="1">
      <c r="A17" s="38">
        <v>1935</v>
      </c>
      <c r="B17" s="38">
        <f t="shared" si="0"/>
        <v>79</v>
      </c>
      <c r="C17" s="23" t="str">
        <f t="shared" si="1"/>
        <v>1974&gt;</v>
      </c>
      <c r="D17" s="23" t="s">
        <v>252</v>
      </c>
      <c r="E17" s="23">
        <f t="shared" si="2"/>
        <v>79</v>
      </c>
      <c r="F17" s="38">
        <v>1935</v>
      </c>
      <c r="G17" s="38">
        <f t="shared" si="3"/>
        <v>79</v>
      </c>
      <c r="H17" s="23" t="str">
        <f t="shared" si="4"/>
        <v>1974&gt;</v>
      </c>
      <c r="I17" s="23" t="s">
        <v>253</v>
      </c>
      <c r="K17" s="16">
        <v>1</v>
      </c>
    </row>
    <row r="18" spans="1:9" ht="12.75" customHeight="1">
      <c r="A18" s="38">
        <v>1936</v>
      </c>
      <c r="B18" s="38">
        <f t="shared" si="0"/>
        <v>78</v>
      </c>
      <c r="C18" s="23" t="str">
        <f t="shared" si="1"/>
        <v>1974&gt;</v>
      </c>
      <c r="D18" s="23" t="s">
        <v>252</v>
      </c>
      <c r="E18" s="23">
        <f t="shared" si="2"/>
        <v>78</v>
      </c>
      <c r="F18" s="38">
        <v>1936</v>
      </c>
      <c r="G18" s="38">
        <f t="shared" si="3"/>
        <v>78</v>
      </c>
      <c r="H18" s="23" t="str">
        <f t="shared" si="4"/>
        <v>1974&gt;</v>
      </c>
      <c r="I18" s="23" t="s">
        <v>253</v>
      </c>
    </row>
    <row r="19" spans="1:9" ht="12.75" customHeight="1">
      <c r="A19" s="38">
        <v>1937</v>
      </c>
      <c r="B19" s="38">
        <f t="shared" si="0"/>
        <v>77</v>
      </c>
      <c r="C19" s="23" t="str">
        <f t="shared" si="1"/>
        <v>1974&gt;</v>
      </c>
      <c r="D19" s="23" t="s">
        <v>252</v>
      </c>
      <c r="E19" s="23">
        <f t="shared" si="2"/>
        <v>77</v>
      </c>
      <c r="F19" s="38">
        <v>1937</v>
      </c>
      <c r="G19" s="38">
        <f t="shared" si="3"/>
        <v>77</v>
      </c>
      <c r="H19" s="23" t="str">
        <f t="shared" si="4"/>
        <v>1974&gt;</v>
      </c>
      <c r="I19" s="23" t="s">
        <v>253</v>
      </c>
    </row>
    <row r="20" spans="1:9" ht="12.75" customHeight="1">
      <c r="A20" s="38">
        <v>1938</v>
      </c>
      <c r="B20" s="38">
        <f t="shared" si="0"/>
        <v>76</v>
      </c>
      <c r="C20" s="23" t="str">
        <f t="shared" si="1"/>
        <v>1974&gt;</v>
      </c>
      <c r="D20" s="23" t="s">
        <v>252</v>
      </c>
      <c r="E20" s="23">
        <f t="shared" si="2"/>
        <v>76</v>
      </c>
      <c r="F20" s="38">
        <v>1938</v>
      </c>
      <c r="G20" s="38">
        <f t="shared" si="3"/>
        <v>76</v>
      </c>
      <c r="H20" s="23" t="str">
        <f t="shared" si="4"/>
        <v>1974&gt;</v>
      </c>
      <c r="I20" s="23" t="s">
        <v>253</v>
      </c>
    </row>
    <row r="21" spans="1:9" ht="12.75" customHeight="1">
      <c r="A21" s="38">
        <v>1939</v>
      </c>
      <c r="B21" s="38">
        <f t="shared" si="0"/>
        <v>75</v>
      </c>
      <c r="C21" s="23" t="str">
        <f t="shared" si="1"/>
        <v>1974&gt;</v>
      </c>
      <c r="D21" s="23" t="s">
        <v>252</v>
      </c>
      <c r="E21" s="23">
        <f t="shared" si="2"/>
        <v>75</v>
      </c>
      <c r="F21" s="38">
        <v>1939</v>
      </c>
      <c r="G21" s="38">
        <f t="shared" si="3"/>
        <v>75</v>
      </c>
      <c r="H21" s="23" t="str">
        <f t="shared" si="4"/>
        <v>1974&gt;</v>
      </c>
      <c r="I21" s="23" t="s">
        <v>253</v>
      </c>
    </row>
    <row r="22" spans="1:9" ht="12.75" customHeight="1">
      <c r="A22" s="38">
        <v>1940</v>
      </c>
      <c r="B22" s="38">
        <f t="shared" si="0"/>
        <v>74</v>
      </c>
      <c r="C22" s="23" t="str">
        <f t="shared" si="1"/>
        <v>1974&gt;</v>
      </c>
      <c r="D22" s="23" t="s">
        <v>252</v>
      </c>
      <c r="E22" s="23">
        <f t="shared" si="2"/>
        <v>74</v>
      </c>
      <c r="F22" s="38">
        <v>1940</v>
      </c>
      <c r="G22" s="38">
        <f t="shared" si="3"/>
        <v>74</v>
      </c>
      <c r="H22" s="23" t="str">
        <f t="shared" si="4"/>
        <v>1974&gt;</v>
      </c>
      <c r="I22" s="23" t="s">
        <v>253</v>
      </c>
    </row>
    <row r="23" spans="1:9" ht="12.75" customHeight="1">
      <c r="A23" s="38">
        <v>1941</v>
      </c>
      <c r="B23" s="38">
        <f t="shared" si="0"/>
        <v>73</v>
      </c>
      <c r="C23" s="23" t="str">
        <f t="shared" si="1"/>
        <v>1974&gt;</v>
      </c>
      <c r="D23" s="23" t="s">
        <v>252</v>
      </c>
      <c r="E23" s="23">
        <f t="shared" si="2"/>
        <v>73</v>
      </c>
      <c r="F23" s="38">
        <v>1941</v>
      </c>
      <c r="G23" s="38">
        <f t="shared" si="3"/>
        <v>73</v>
      </c>
      <c r="H23" s="23" t="str">
        <f t="shared" si="4"/>
        <v>1974&gt;</v>
      </c>
      <c r="I23" s="23" t="s">
        <v>253</v>
      </c>
    </row>
    <row r="24" spans="1:9" ht="12.75" customHeight="1">
      <c r="A24" s="38">
        <v>1942</v>
      </c>
      <c r="B24" s="38">
        <f t="shared" si="0"/>
        <v>72</v>
      </c>
      <c r="C24" s="23" t="str">
        <f t="shared" si="1"/>
        <v>1974&gt;</v>
      </c>
      <c r="D24" s="23" t="s">
        <v>252</v>
      </c>
      <c r="E24" s="23">
        <f t="shared" si="2"/>
        <v>72</v>
      </c>
      <c r="F24" s="38">
        <v>1942</v>
      </c>
      <c r="G24" s="38">
        <f t="shared" si="3"/>
        <v>72</v>
      </c>
      <c r="H24" s="23" t="str">
        <f t="shared" si="4"/>
        <v>1974&gt;</v>
      </c>
      <c r="I24" s="23" t="s">
        <v>253</v>
      </c>
    </row>
    <row r="25" spans="1:9" ht="12.75" customHeight="1">
      <c r="A25" s="38">
        <v>1943</v>
      </c>
      <c r="B25" s="38">
        <f t="shared" si="0"/>
        <v>71</v>
      </c>
      <c r="C25" s="23" t="str">
        <f t="shared" si="1"/>
        <v>1974&gt;</v>
      </c>
      <c r="D25" s="23" t="s">
        <v>252</v>
      </c>
      <c r="E25" s="23">
        <f t="shared" si="2"/>
        <v>71</v>
      </c>
      <c r="F25" s="38">
        <v>1943</v>
      </c>
      <c r="G25" s="38">
        <f t="shared" si="3"/>
        <v>71</v>
      </c>
      <c r="H25" s="23" t="str">
        <f t="shared" si="4"/>
        <v>1974&gt;</v>
      </c>
      <c r="I25" s="23" t="s">
        <v>253</v>
      </c>
    </row>
    <row r="26" spans="1:9" ht="12.75" customHeight="1">
      <c r="A26" s="38">
        <v>1944</v>
      </c>
      <c r="B26" s="38">
        <f t="shared" si="0"/>
        <v>70</v>
      </c>
      <c r="C26" s="23" t="str">
        <f t="shared" si="1"/>
        <v>1974&gt;</v>
      </c>
      <c r="D26" s="23" t="s">
        <v>252</v>
      </c>
      <c r="E26" s="23">
        <f t="shared" si="2"/>
        <v>70</v>
      </c>
      <c r="F26" s="38">
        <v>1944</v>
      </c>
      <c r="G26" s="38">
        <f t="shared" si="3"/>
        <v>70</v>
      </c>
      <c r="H26" s="23" t="str">
        <f t="shared" si="4"/>
        <v>1974&gt;</v>
      </c>
      <c r="I26" s="23" t="s">
        <v>253</v>
      </c>
    </row>
    <row r="27" spans="1:9" ht="12.75" customHeight="1">
      <c r="A27" s="38">
        <v>1945</v>
      </c>
      <c r="B27" s="38">
        <f t="shared" si="0"/>
        <v>69</v>
      </c>
      <c r="C27" s="23" t="str">
        <f t="shared" si="1"/>
        <v>1974&gt;</v>
      </c>
      <c r="D27" s="23" t="s">
        <v>252</v>
      </c>
      <c r="E27" s="23">
        <f t="shared" si="2"/>
        <v>69</v>
      </c>
      <c r="F27" s="38">
        <v>1945</v>
      </c>
      <c r="G27" s="38">
        <f t="shared" si="3"/>
        <v>69</v>
      </c>
      <c r="H27" s="23" t="str">
        <f t="shared" si="4"/>
        <v>1974&gt;</v>
      </c>
      <c r="I27" s="23" t="s">
        <v>253</v>
      </c>
    </row>
    <row r="28" spans="1:9" ht="12.75" customHeight="1">
      <c r="A28" s="38">
        <v>1946</v>
      </c>
      <c r="B28" s="38">
        <f t="shared" si="0"/>
        <v>68</v>
      </c>
      <c r="C28" s="23" t="str">
        <f t="shared" si="1"/>
        <v>1974&gt;</v>
      </c>
      <c r="D28" s="23" t="s">
        <v>252</v>
      </c>
      <c r="E28" s="23">
        <f t="shared" si="2"/>
        <v>68</v>
      </c>
      <c r="F28" s="38">
        <v>1946</v>
      </c>
      <c r="G28" s="38">
        <f t="shared" si="3"/>
        <v>68</v>
      </c>
      <c r="H28" s="23" t="str">
        <f t="shared" si="4"/>
        <v>1974&gt;</v>
      </c>
      <c r="I28" s="23" t="s">
        <v>253</v>
      </c>
    </row>
    <row r="29" spans="1:9" ht="12.75" customHeight="1">
      <c r="A29" s="38">
        <v>1947</v>
      </c>
      <c r="B29" s="38">
        <f t="shared" si="0"/>
        <v>67</v>
      </c>
      <c r="C29" s="23" t="str">
        <f t="shared" si="1"/>
        <v>1974&gt;</v>
      </c>
      <c r="D29" s="23" t="s">
        <v>252</v>
      </c>
      <c r="E29" s="23">
        <f t="shared" si="2"/>
        <v>67</v>
      </c>
      <c r="F29" s="38">
        <v>1947</v>
      </c>
      <c r="G29" s="38">
        <f t="shared" si="3"/>
        <v>67</v>
      </c>
      <c r="H29" s="23" t="str">
        <f t="shared" si="4"/>
        <v>1974&gt;</v>
      </c>
      <c r="I29" s="23" t="s">
        <v>253</v>
      </c>
    </row>
    <row r="30" spans="1:9" ht="12.75">
      <c r="A30" s="38">
        <v>1948</v>
      </c>
      <c r="B30" s="38">
        <f t="shared" si="0"/>
        <v>66</v>
      </c>
      <c r="C30" s="23" t="str">
        <f t="shared" si="1"/>
        <v>1974&gt;</v>
      </c>
      <c r="D30" s="23" t="s">
        <v>252</v>
      </c>
      <c r="E30" s="23">
        <f t="shared" si="2"/>
        <v>66</v>
      </c>
      <c r="F30" s="38">
        <v>1948</v>
      </c>
      <c r="G30" s="38">
        <f t="shared" si="3"/>
        <v>66</v>
      </c>
      <c r="H30" s="23" t="str">
        <f t="shared" si="4"/>
        <v>1974&gt;</v>
      </c>
      <c r="I30" s="23" t="s">
        <v>253</v>
      </c>
    </row>
    <row r="31" spans="1:9" ht="12.75">
      <c r="A31" s="38">
        <v>1949</v>
      </c>
      <c r="B31" s="38">
        <f t="shared" si="0"/>
        <v>65</v>
      </c>
      <c r="C31" s="23" t="str">
        <f t="shared" si="1"/>
        <v>1974&gt;</v>
      </c>
      <c r="D31" s="23" t="s">
        <v>252</v>
      </c>
      <c r="E31" s="23">
        <f t="shared" si="2"/>
        <v>65</v>
      </c>
      <c r="F31" s="38">
        <v>1949</v>
      </c>
      <c r="G31" s="38">
        <f t="shared" si="3"/>
        <v>65</v>
      </c>
      <c r="H31" s="23" t="str">
        <f t="shared" si="4"/>
        <v>1974&gt;</v>
      </c>
      <c r="I31" s="23" t="s">
        <v>253</v>
      </c>
    </row>
    <row r="32" spans="1:9" ht="12.75">
      <c r="A32" s="38">
        <v>1950</v>
      </c>
      <c r="B32" s="38">
        <f t="shared" si="0"/>
        <v>64</v>
      </c>
      <c r="C32" s="23" t="str">
        <f t="shared" si="1"/>
        <v>1974&gt;</v>
      </c>
      <c r="D32" s="23" t="s">
        <v>252</v>
      </c>
      <c r="E32" s="23">
        <f t="shared" si="2"/>
        <v>64</v>
      </c>
      <c r="F32" s="38">
        <v>1950</v>
      </c>
      <c r="G32" s="38">
        <f t="shared" si="3"/>
        <v>64</v>
      </c>
      <c r="H32" s="23" t="str">
        <f t="shared" si="4"/>
        <v>1974&gt;</v>
      </c>
      <c r="I32" s="23" t="s">
        <v>253</v>
      </c>
    </row>
    <row r="33" spans="1:9" ht="12.75">
      <c r="A33" s="38">
        <v>1951</v>
      </c>
      <c r="B33" s="38">
        <f t="shared" si="0"/>
        <v>63</v>
      </c>
      <c r="C33" s="23" t="str">
        <f t="shared" si="1"/>
        <v>1974&gt;</v>
      </c>
      <c r="D33" s="23" t="s">
        <v>252</v>
      </c>
      <c r="E33" s="23">
        <f t="shared" si="2"/>
        <v>63</v>
      </c>
      <c r="F33" s="38">
        <v>1951</v>
      </c>
      <c r="G33" s="38">
        <f t="shared" si="3"/>
        <v>63</v>
      </c>
      <c r="H33" s="23" t="str">
        <f t="shared" si="4"/>
        <v>1974&gt;</v>
      </c>
      <c r="I33" s="23" t="s">
        <v>253</v>
      </c>
    </row>
    <row r="34" spans="1:9" ht="12.75">
      <c r="A34" s="38">
        <v>1952</v>
      </c>
      <c r="B34" s="38">
        <f aca="true" t="shared" si="5" ref="B34:B65">$E$1-A34</f>
        <v>62</v>
      </c>
      <c r="C34" s="23" t="str">
        <f aca="true" t="shared" si="6" ref="C34:C65">VLOOKUP(B34,mag_gr,2,2)</f>
        <v>1974&gt;</v>
      </c>
      <c r="D34" s="23" t="s">
        <v>252</v>
      </c>
      <c r="E34" s="23">
        <f aca="true" t="shared" si="7" ref="E34:E65">$E$1-A34</f>
        <v>62</v>
      </c>
      <c r="F34" s="38">
        <v>1952</v>
      </c>
      <c r="G34" s="38">
        <f aca="true" t="shared" si="8" ref="G34:G65">$E$1-F34</f>
        <v>62</v>
      </c>
      <c r="H34" s="23" t="str">
        <f aca="true" t="shared" si="9" ref="H34:H65">VLOOKUP(G34,mag_gr,2,2)</f>
        <v>1974&gt;</v>
      </c>
      <c r="I34" s="23" t="s">
        <v>253</v>
      </c>
    </row>
    <row r="35" spans="1:9" ht="12.75">
      <c r="A35" s="38">
        <v>1953</v>
      </c>
      <c r="B35" s="38">
        <f t="shared" si="5"/>
        <v>61</v>
      </c>
      <c r="C35" s="23" t="str">
        <f t="shared" si="6"/>
        <v>1974&gt;</v>
      </c>
      <c r="D35" s="23" t="s">
        <v>252</v>
      </c>
      <c r="E35" s="23">
        <f t="shared" si="7"/>
        <v>61</v>
      </c>
      <c r="F35" s="38">
        <v>1953</v>
      </c>
      <c r="G35" s="38">
        <f t="shared" si="8"/>
        <v>61</v>
      </c>
      <c r="H35" s="23" t="str">
        <f t="shared" si="9"/>
        <v>1974&gt;</v>
      </c>
      <c r="I35" s="23" t="s">
        <v>253</v>
      </c>
    </row>
    <row r="36" spans="1:9" ht="12.75">
      <c r="A36" s="38">
        <v>1954</v>
      </c>
      <c r="B36" s="38">
        <f t="shared" si="5"/>
        <v>60</v>
      </c>
      <c r="C36" s="23" t="str">
        <f t="shared" si="6"/>
        <v>1974&gt;</v>
      </c>
      <c r="D36" s="23" t="s">
        <v>252</v>
      </c>
      <c r="E36" s="23">
        <f t="shared" si="7"/>
        <v>60</v>
      </c>
      <c r="F36" s="38">
        <v>1954</v>
      </c>
      <c r="G36" s="38">
        <f t="shared" si="8"/>
        <v>60</v>
      </c>
      <c r="H36" s="23" t="str">
        <f t="shared" si="9"/>
        <v>1974&gt;</v>
      </c>
      <c r="I36" s="23" t="s">
        <v>253</v>
      </c>
    </row>
    <row r="37" spans="1:9" ht="12.75">
      <c r="A37" s="38">
        <v>1955</v>
      </c>
      <c r="B37" s="38">
        <f t="shared" si="5"/>
        <v>59</v>
      </c>
      <c r="C37" s="23" t="str">
        <f t="shared" si="6"/>
        <v>1974&gt;</v>
      </c>
      <c r="D37" s="23" t="s">
        <v>252</v>
      </c>
      <c r="E37" s="23">
        <f t="shared" si="7"/>
        <v>59</v>
      </c>
      <c r="F37" s="38">
        <v>1955</v>
      </c>
      <c r="G37" s="38">
        <f t="shared" si="8"/>
        <v>59</v>
      </c>
      <c r="H37" s="23" t="str">
        <f t="shared" si="9"/>
        <v>1974&gt;</v>
      </c>
      <c r="I37" s="23" t="s">
        <v>253</v>
      </c>
    </row>
    <row r="38" spans="1:9" ht="12.75">
      <c r="A38" s="38">
        <v>1956</v>
      </c>
      <c r="B38" s="38">
        <f t="shared" si="5"/>
        <v>58</v>
      </c>
      <c r="C38" s="23" t="str">
        <f t="shared" si="6"/>
        <v>1974&gt;</v>
      </c>
      <c r="D38" s="23" t="s">
        <v>252</v>
      </c>
      <c r="E38" s="23">
        <f t="shared" si="7"/>
        <v>58</v>
      </c>
      <c r="F38" s="38">
        <v>1956</v>
      </c>
      <c r="G38" s="38">
        <f t="shared" si="8"/>
        <v>58</v>
      </c>
      <c r="H38" s="23" t="str">
        <f t="shared" si="9"/>
        <v>1974&gt;</v>
      </c>
      <c r="I38" s="23" t="s">
        <v>253</v>
      </c>
    </row>
    <row r="39" spans="1:9" ht="12.75">
      <c r="A39" s="38">
        <v>1957</v>
      </c>
      <c r="B39" s="38">
        <f t="shared" si="5"/>
        <v>57</v>
      </c>
      <c r="C39" s="23" t="str">
        <f t="shared" si="6"/>
        <v>1974&gt;</v>
      </c>
      <c r="D39" s="23" t="s">
        <v>252</v>
      </c>
      <c r="E39" s="23">
        <f t="shared" si="7"/>
        <v>57</v>
      </c>
      <c r="F39" s="38">
        <v>1957</v>
      </c>
      <c r="G39" s="38">
        <f t="shared" si="8"/>
        <v>57</v>
      </c>
      <c r="H39" s="23" t="str">
        <f t="shared" si="9"/>
        <v>1974&gt;</v>
      </c>
      <c r="I39" s="23" t="s">
        <v>253</v>
      </c>
    </row>
    <row r="40" spans="1:9" ht="12.75">
      <c r="A40" s="38">
        <v>1958</v>
      </c>
      <c r="B40" s="38">
        <f t="shared" si="5"/>
        <v>56</v>
      </c>
      <c r="C40" s="23" t="str">
        <f t="shared" si="6"/>
        <v>1974&gt;</v>
      </c>
      <c r="D40" s="23" t="s">
        <v>252</v>
      </c>
      <c r="E40" s="23">
        <f t="shared" si="7"/>
        <v>56</v>
      </c>
      <c r="F40" s="38">
        <v>1958</v>
      </c>
      <c r="G40" s="38">
        <f t="shared" si="8"/>
        <v>56</v>
      </c>
      <c r="H40" s="23" t="str">
        <f t="shared" si="9"/>
        <v>1974&gt;</v>
      </c>
      <c r="I40" s="23" t="s">
        <v>253</v>
      </c>
    </row>
    <row r="41" spans="1:9" ht="12.75">
      <c r="A41" s="38">
        <v>1959</v>
      </c>
      <c r="B41" s="38">
        <f t="shared" si="5"/>
        <v>55</v>
      </c>
      <c r="C41" s="23" t="str">
        <f t="shared" si="6"/>
        <v>1974&gt;</v>
      </c>
      <c r="D41" s="23" t="s">
        <v>252</v>
      </c>
      <c r="E41" s="23">
        <f t="shared" si="7"/>
        <v>55</v>
      </c>
      <c r="F41" s="38">
        <v>1959</v>
      </c>
      <c r="G41" s="38">
        <f t="shared" si="8"/>
        <v>55</v>
      </c>
      <c r="H41" s="23" t="str">
        <f t="shared" si="9"/>
        <v>1974&gt;</v>
      </c>
      <c r="I41" s="23" t="s">
        <v>253</v>
      </c>
    </row>
    <row r="42" spans="1:9" ht="12.75">
      <c r="A42" s="38">
        <v>1960</v>
      </c>
      <c r="B42" s="38">
        <f t="shared" si="5"/>
        <v>54</v>
      </c>
      <c r="C42" s="23" t="str">
        <f t="shared" si="6"/>
        <v>1974&gt;</v>
      </c>
      <c r="D42" s="23" t="s">
        <v>252</v>
      </c>
      <c r="E42" s="23">
        <f t="shared" si="7"/>
        <v>54</v>
      </c>
      <c r="F42" s="38">
        <v>1960</v>
      </c>
      <c r="G42" s="38">
        <f t="shared" si="8"/>
        <v>54</v>
      </c>
      <c r="H42" s="23" t="str">
        <f t="shared" si="9"/>
        <v>1974&gt;</v>
      </c>
      <c r="I42" s="23" t="s">
        <v>253</v>
      </c>
    </row>
    <row r="43" spans="1:9" ht="12.75">
      <c r="A43" s="38">
        <v>1961</v>
      </c>
      <c r="B43" s="38">
        <f t="shared" si="5"/>
        <v>53</v>
      </c>
      <c r="C43" s="23" t="str">
        <f t="shared" si="6"/>
        <v>1974&gt;</v>
      </c>
      <c r="D43" s="23" t="s">
        <v>252</v>
      </c>
      <c r="E43" s="23">
        <f t="shared" si="7"/>
        <v>53</v>
      </c>
      <c r="F43" s="38">
        <v>1961</v>
      </c>
      <c r="G43" s="38">
        <f t="shared" si="8"/>
        <v>53</v>
      </c>
      <c r="H43" s="23" t="str">
        <f t="shared" si="9"/>
        <v>1974&gt;</v>
      </c>
      <c r="I43" s="23" t="s">
        <v>253</v>
      </c>
    </row>
    <row r="44" spans="1:9" ht="12.75">
      <c r="A44" s="38">
        <v>1962</v>
      </c>
      <c r="B44" s="38">
        <f t="shared" si="5"/>
        <v>52</v>
      </c>
      <c r="C44" s="23" t="str">
        <f t="shared" si="6"/>
        <v>1974&gt;</v>
      </c>
      <c r="D44" s="23" t="s">
        <v>252</v>
      </c>
      <c r="E44" s="23">
        <f t="shared" si="7"/>
        <v>52</v>
      </c>
      <c r="F44" s="38">
        <v>1962</v>
      </c>
      <c r="G44" s="38">
        <f t="shared" si="8"/>
        <v>52</v>
      </c>
      <c r="H44" s="23" t="str">
        <f t="shared" si="9"/>
        <v>1974&gt;</v>
      </c>
      <c r="I44" s="23" t="s">
        <v>253</v>
      </c>
    </row>
    <row r="45" spans="1:9" ht="12.75">
      <c r="A45" s="38">
        <v>1963</v>
      </c>
      <c r="B45" s="38">
        <f t="shared" si="5"/>
        <v>51</v>
      </c>
      <c r="C45" s="23" t="str">
        <f t="shared" si="6"/>
        <v>1974&gt;</v>
      </c>
      <c r="D45" s="23" t="s">
        <v>252</v>
      </c>
      <c r="E45" s="23">
        <f t="shared" si="7"/>
        <v>51</v>
      </c>
      <c r="F45" s="38">
        <v>1963</v>
      </c>
      <c r="G45" s="38">
        <f t="shared" si="8"/>
        <v>51</v>
      </c>
      <c r="H45" s="23" t="str">
        <f t="shared" si="9"/>
        <v>1974&gt;</v>
      </c>
      <c r="I45" s="23" t="s">
        <v>253</v>
      </c>
    </row>
    <row r="46" spans="1:9" ht="12.75">
      <c r="A46" s="38">
        <v>1964</v>
      </c>
      <c r="B46" s="38">
        <f t="shared" si="5"/>
        <v>50</v>
      </c>
      <c r="C46" s="23" t="str">
        <f t="shared" si="6"/>
        <v>1974&gt;</v>
      </c>
      <c r="D46" s="23" t="s">
        <v>252</v>
      </c>
      <c r="E46" s="23">
        <f t="shared" si="7"/>
        <v>50</v>
      </c>
      <c r="F46" s="38">
        <v>1964</v>
      </c>
      <c r="G46" s="38">
        <f t="shared" si="8"/>
        <v>50</v>
      </c>
      <c r="H46" s="23" t="str">
        <f t="shared" si="9"/>
        <v>1974&gt;</v>
      </c>
      <c r="I46" s="23" t="s">
        <v>253</v>
      </c>
    </row>
    <row r="47" spans="1:9" ht="12.75">
      <c r="A47" s="38">
        <v>1965</v>
      </c>
      <c r="B47" s="38">
        <f t="shared" si="5"/>
        <v>49</v>
      </c>
      <c r="C47" s="23" t="str">
        <f t="shared" si="6"/>
        <v>1974&gt;</v>
      </c>
      <c r="D47" s="23" t="s">
        <v>252</v>
      </c>
      <c r="E47" s="23">
        <f t="shared" si="7"/>
        <v>49</v>
      </c>
      <c r="F47" s="38">
        <v>1965</v>
      </c>
      <c r="G47" s="38">
        <f t="shared" si="8"/>
        <v>49</v>
      </c>
      <c r="H47" s="23" t="str">
        <f t="shared" si="9"/>
        <v>1974&gt;</v>
      </c>
      <c r="I47" s="23" t="s">
        <v>253</v>
      </c>
    </row>
    <row r="48" spans="1:9" ht="12.75">
      <c r="A48" s="38">
        <v>1966</v>
      </c>
      <c r="B48" s="38">
        <f t="shared" si="5"/>
        <v>48</v>
      </c>
      <c r="C48" s="23" t="str">
        <f t="shared" si="6"/>
        <v>1974&gt;</v>
      </c>
      <c r="D48" s="23" t="s">
        <v>252</v>
      </c>
      <c r="E48" s="23">
        <f t="shared" si="7"/>
        <v>48</v>
      </c>
      <c r="F48" s="38">
        <v>1966</v>
      </c>
      <c r="G48" s="38">
        <f t="shared" si="8"/>
        <v>48</v>
      </c>
      <c r="H48" s="23" t="str">
        <f t="shared" si="9"/>
        <v>1974&gt;</v>
      </c>
      <c r="I48" s="23" t="s">
        <v>253</v>
      </c>
    </row>
    <row r="49" spans="1:9" ht="12.75">
      <c r="A49" s="38">
        <v>1967</v>
      </c>
      <c r="B49" s="38">
        <f t="shared" si="5"/>
        <v>47</v>
      </c>
      <c r="C49" s="23" t="str">
        <f t="shared" si="6"/>
        <v>1974&gt;</v>
      </c>
      <c r="D49" s="23" t="s">
        <v>252</v>
      </c>
      <c r="E49" s="23">
        <f t="shared" si="7"/>
        <v>47</v>
      </c>
      <c r="F49" s="38">
        <v>1967</v>
      </c>
      <c r="G49" s="38">
        <f t="shared" si="8"/>
        <v>47</v>
      </c>
      <c r="H49" s="23" t="str">
        <f t="shared" si="9"/>
        <v>1974&gt;</v>
      </c>
      <c r="I49" s="23" t="s">
        <v>253</v>
      </c>
    </row>
    <row r="50" spans="1:9" ht="12.75">
      <c r="A50" s="38">
        <v>1968</v>
      </c>
      <c r="B50" s="38">
        <f t="shared" si="5"/>
        <v>46</v>
      </c>
      <c r="C50" s="23" t="str">
        <f t="shared" si="6"/>
        <v>1974&gt;</v>
      </c>
      <c r="D50" s="23" t="s">
        <v>252</v>
      </c>
      <c r="E50" s="23">
        <f t="shared" si="7"/>
        <v>46</v>
      </c>
      <c r="F50" s="38">
        <v>1968</v>
      </c>
      <c r="G50" s="38">
        <f t="shared" si="8"/>
        <v>46</v>
      </c>
      <c r="H50" s="23" t="str">
        <f t="shared" si="9"/>
        <v>1974&gt;</v>
      </c>
      <c r="I50" s="23" t="s">
        <v>253</v>
      </c>
    </row>
    <row r="51" spans="1:9" ht="12.75">
      <c r="A51" s="38">
        <v>1969</v>
      </c>
      <c r="B51" s="38">
        <f t="shared" si="5"/>
        <v>45</v>
      </c>
      <c r="C51" s="23" t="str">
        <f t="shared" si="6"/>
        <v>1974&gt;</v>
      </c>
      <c r="D51" s="23" t="s">
        <v>252</v>
      </c>
      <c r="E51" s="23">
        <f t="shared" si="7"/>
        <v>45</v>
      </c>
      <c r="F51" s="38">
        <v>1969</v>
      </c>
      <c r="G51" s="38">
        <f t="shared" si="8"/>
        <v>45</v>
      </c>
      <c r="H51" s="23" t="str">
        <f t="shared" si="9"/>
        <v>1974&gt;</v>
      </c>
      <c r="I51" s="23" t="s">
        <v>253</v>
      </c>
    </row>
    <row r="52" spans="1:9" ht="12.75">
      <c r="A52" s="38">
        <v>1970</v>
      </c>
      <c r="B52" s="38">
        <f t="shared" si="5"/>
        <v>44</v>
      </c>
      <c r="C52" s="23" t="str">
        <f t="shared" si="6"/>
        <v>1974&gt;</v>
      </c>
      <c r="D52" s="23" t="s">
        <v>252</v>
      </c>
      <c r="E52" s="23">
        <f t="shared" si="7"/>
        <v>44</v>
      </c>
      <c r="F52" s="38">
        <v>1970</v>
      </c>
      <c r="G52" s="38">
        <f t="shared" si="8"/>
        <v>44</v>
      </c>
      <c r="H52" s="23" t="str">
        <f t="shared" si="9"/>
        <v>1974&gt;</v>
      </c>
      <c r="I52" s="23" t="s">
        <v>253</v>
      </c>
    </row>
    <row r="53" spans="1:9" ht="12.75">
      <c r="A53" s="38">
        <v>1971</v>
      </c>
      <c r="B53" s="38">
        <f t="shared" si="5"/>
        <v>43</v>
      </c>
      <c r="C53" s="23" t="str">
        <f t="shared" si="6"/>
        <v>1974&gt;</v>
      </c>
      <c r="D53" s="23" t="s">
        <v>252</v>
      </c>
      <c r="E53" s="23">
        <f t="shared" si="7"/>
        <v>43</v>
      </c>
      <c r="F53" s="38">
        <v>1971</v>
      </c>
      <c r="G53" s="38">
        <f t="shared" si="8"/>
        <v>43</v>
      </c>
      <c r="H53" s="23" t="str">
        <f t="shared" si="9"/>
        <v>1974&gt;</v>
      </c>
      <c r="I53" s="23" t="s">
        <v>253</v>
      </c>
    </row>
    <row r="54" spans="1:9" ht="12.75">
      <c r="A54" s="38">
        <v>1972</v>
      </c>
      <c r="B54" s="38">
        <f t="shared" si="5"/>
        <v>42</v>
      </c>
      <c r="C54" s="23" t="str">
        <f t="shared" si="6"/>
        <v>1974&gt;</v>
      </c>
      <c r="D54" s="23" t="s">
        <v>252</v>
      </c>
      <c r="E54" s="23">
        <f t="shared" si="7"/>
        <v>42</v>
      </c>
      <c r="F54" s="38">
        <v>1972</v>
      </c>
      <c r="G54" s="38">
        <f t="shared" si="8"/>
        <v>42</v>
      </c>
      <c r="H54" s="23" t="str">
        <f t="shared" si="9"/>
        <v>1974&gt;</v>
      </c>
      <c r="I54" s="23" t="s">
        <v>253</v>
      </c>
    </row>
    <row r="55" spans="1:9" ht="12.75">
      <c r="A55" s="38">
        <v>1973</v>
      </c>
      <c r="B55" s="38">
        <f t="shared" si="5"/>
        <v>41</v>
      </c>
      <c r="C55" s="23" t="str">
        <f t="shared" si="6"/>
        <v>1974&gt;</v>
      </c>
      <c r="D55" s="23" t="s">
        <v>252</v>
      </c>
      <c r="E55" s="23">
        <f t="shared" si="7"/>
        <v>41</v>
      </c>
      <c r="F55" s="38">
        <v>1973</v>
      </c>
      <c r="G55" s="38">
        <f t="shared" si="8"/>
        <v>41</v>
      </c>
      <c r="H55" s="23" t="str">
        <f t="shared" si="9"/>
        <v>1974&gt;</v>
      </c>
      <c r="I55" s="23" t="s">
        <v>253</v>
      </c>
    </row>
    <row r="56" spans="1:9" ht="12.75">
      <c r="A56" s="38">
        <v>1974</v>
      </c>
      <c r="B56" s="38">
        <f t="shared" si="5"/>
        <v>40</v>
      </c>
      <c r="C56" s="23" t="str">
        <f t="shared" si="6"/>
        <v>1974&gt;</v>
      </c>
      <c r="D56" s="23" t="s">
        <v>252</v>
      </c>
      <c r="E56" s="23">
        <f t="shared" si="7"/>
        <v>40</v>
      </c>
      <c r="F56" s="38">
        <v>1974</v>
      </c>
      <c r="G56" s="38">
        <f t="shared" si="8"/>
        <v>40</v>
      </c>
      <c r="H56" s="23" t="str">
        <f t="shared" si="9"/>
        <v>1974&gt;</v>
      </c>
      <c r="I56" s="23" t="s">
        <v>253</v>
      </c>
    </row>
    <row r="57" spans="1:9" ht="12.75">
      <c r="A57" s="38">
        <v>1975</v>
      </c>
      <c r="B57" s="38">
        <f t="shared" si="5"/>
        <v>39</v>
      </c>
      <c r="C57" s="23" t="str">
        <f t="shared" si="6"/>
        <v>1975-84</v>
      </c>
      <c r="D57" s="23" t="s">
        <v>252</v>
      </c>
      <c r="E57" s="23">
        <f t="shared" si="7"/>
        <v>39</v>
      </c>
      <c r="F57" s="38">
        <v>1975</v>
      </c>
      <c r="G57" s="38">
        <f t="shared" si="8"/>
        <v>39</v>
      </c>
      <c r="H57" s="23" t="str">
        <f t="shared" si="9"/>
        <v>1975-84</v>
      </c>
      <c r="I57" s="23" t="s">
        <v>253</v>
      </c>
    </row>
    <row r="58" spans="1:9" ht="12.75">
      <c r="A58" s="38">
        <v>1976</v>
      </c>
      <c r="B58" s="38">
        <f t="shared" si="5"/>
        <v>38</v>
      </c>
      <c r="C58" s="23" t="str">
        <f t="shared" si="6"/>
        <v>1975-84</v>
      </c>
      <c r="D58" s="23" t="s">
        <v>252</v>
      </c>
      <c r="E58" s="23">
        <f t="shared" si="7"/>
        <v>38</v>
      </c>
      <c r="F58" s="38">
        <v>1976</v>
      </c>
      <c r="G58" s="38">
        <f t="shared" si="8"/>
        <v>38</v>
      </c>
      <c r="H58" s="23" t="str">
        <f t="shared" si="9"/>
        <v>1975-84</v>
      </c>
      <c r="I58" s="23" t="s">
        <v>253</v>
      </c>
    </row>
    <row r="59" spans="1:9" ht="12.75">
      <c r="A59" s="38">
        <v>1977</v>
      </c>
      <c r="B59" s="38">
        <f t="shared" si="5"/>
        <v>37</v>
      </c>
      <c r="C59" s="23" t="str">
        <f t="shared" si="6"/>
        <v>1975-84</v>
      </c>
      <c r="D59" s="23" t="s">
        <v>252</v>
      </c>
      <c r="E59" s="23">
        <f t="shared" si="7"/>
        <v>37</v>
      </c>
      <c r="F59" s="38">
        <v>1977</v>
      </c>
      <c r="G59" s="38">
        <f t="shared" si="8"/>
        <v>37</v>
      </c>
      <c r="H59" s="23" t="str">
        <f t="shared" si="9"/>
        <v>1975-84</v>
      </c>
      <c r="I59" s="23" t="s">
        <v>253</v>
      </c>
    </row>
    <row r="60" spans="1:9" ht="12.75">
      <c r="A60" s="38">
        <v>1978</v>
      </c>
      <c r="B60" s="38">
        <f t="shared" si="5"/>
        <v>36</v>
      </c>
      <c r="C60" s="23" t="str">
        <f t="shared" si="6"/>
        <v>1975-84</v>
      </c>
      <c r="D60" s="23" t="s">
        <v>252</v>
      </c>
      <c r="E60" s="23">
        <f t="shared" si="7"/>
        <v>36</v>
      </c>
      <c r="F60" s="38">
        <v>1978</v>
      </c>
      <c r="G60" s="38">
        <f t="shared" si="8"/>
        <v>36</v>
      </c>
      <c r="H60" s="23" t="str">
        <f t="shared" si="9"/>
        <v>1975-84</v>
      </c>
      <c r="I60" s="23" t="s">
        <v>253</v>
      </c>
    </row>
    <row r="61" spans="1:9" ht="12.75">
      <c r="A61" s="38">
        <v>1979</v>
      </c>
      <c r="B61" s="38">
        <f t="shared" si="5"/>
        <v>35</v>
      </c>
      <c r="C61" s="23" t="str">
        <f t="shared" si="6"/>
        <v>1975-84</v>
      </c>
      <c r="D61" s="23" t="s">
        <v>252</v>
      </c>
      <c r="E61" s="23">
        <f t="shared" si="7"/>
        <v>35</v>
      </c>
      <c r="F61" s="38">
        <v>1979</v>
      </c>
      <c r="G61" s="38">
        <f t="shared" si="8"/>
        <v>35</v>
      </c>
      <c r="H61" s="23" t="str">
        <f t="shared" si="9"/>
        <v>1975-84</v>
      </c>
      <c r="I61" s="23" t="s">
        <v>253</v>
      </c>
    </row>
    <row r="62" spans="1:9" ht="12.75">
      <c r="A62" s="38">
        <v>1980</v>
      </c>
      <c r="B62" s="38">
        <f t="shared" si="5"/>
        <v>34</v>
      </c>
      <c r="C62" s="23" t="str">
        <f t="shared" si="6"/>
        <v>1975-84</v>
      </c>
      <c r="D62" s="23" t="s">
        <v>252</v>
      </c>
      <c r="E62" s="23">
        <f t="shared" si="7"/>
        <v>34</v>
      </c>
      <c r="F62" s="38">
        <v>1980</v>
      </c>
      <c r="G62" s="38">
        <f t="shared" si="8"/>
        <v>34</v>
      </c>
      <c r="H62" s="23" t="str">
        <f t="shared" si="9"/>
        <v>1975-84</v>
      </c>
      <c r="I62" s="23" t="s">
        <v>253</v>
      </c>
    </row>
    <row r="63" spans="1:9" ht="12.75">
      <c r="A63" s="38">
        <v>1981</v>
      </c>
      <c r="B63" s="38">
        <f t="shared" si="5"/>
        <v>33</v>
      </c>
      <c r="C63" s="23" t="str">
        <f t="shared" si="6"/>
        <v>1975-84</v>
      </c>
      <c r="D63" s="23" t="s">
        <v>252</v>
      </c>
      <c r="E63" s="23">
        <f t="shared" si="7"/>
        <v>33</v>
      </c>
      <c r="F63" s="38">
        <v>1981</v>
      </c>
      <c r="G63" s="38">
        <f t="shared" si="8"/>
        <v>33</v>
      </c>
      <c r="H63" s="23" t="str">
        <f t="shared" si="9"/>
        <v>1975-84</v>
      </c>
      <c r="I63" s="23" t="s">
        <v>253</v>
      </c>
    </row>
    <row r="64" spans="1:9" ht="12.75">
      <c r="A64" s="38">
        <v>1982</v>
      </c>
      <c r="B64" s="38">
        <f t="shared" si="5"/>
        <v>32</v>
      </c>
      <c r="C64" s="23" t="str">
        <f t="shared" si="6"/>
        <v>1975-84</v>
      </c>
      <c r="D64" s="23" t="s">
        <v>252</v>
      </c>
      <c r="E64" s="23">
        <f t="shared" si="7"/>
        <v>32</v>
      </c>
      <c r="F64" s="38">
        <v>1982</v>
      </c>
      <c r="G64" s="38">
        <f t="shared" si="8"/>
        <v>32</v>
      </c>
      <c r="H64" s="23" t="str">
        <f t="shared" si="9"/>
        <v>1975-84</v>
      </c>
      <c r="I64" s="23" t="s">
        <v>253</v>
      </c>
    </row>
    <row r="65" spans="1:9" ht="12.75">
      <c r="A65" s="38">
        <v>1983</v>
      </c>
      <c r="B65" s="38">
        <f t="shared" si="5"/>
        <v>31</v>
      </c>
      <c r="C65" s="23" t="str">
        <f t="shared" si="6"/>
        <v>1975-84</v>
      </c>
      <c r="D65" s="23" t="s">
        <v>252</v>
      </c>
      <c r="E65" s="23">
        <f t="shared" si="7"/>
        <v>31</v>
      </c>
      <c r="F65" s="38">
        <v>1983</v>
      </c>
      <c r="G65" s="38">
        <f t="shared" si="8"/>
        <v>31</v>
      </c>
      <c r="H65" s="23" t="str">
        <f t="shared" si="9"/>
        <v>1975-84</v>
      </c>
      <c r="I65" s="23" t="s">
        <v>253</v>
      </c>
    </row>
    <row r="66" spans="1:9" ht="12.75">
      <c r="A66" s="38">
        <v>1984</v>
      </c>
      <c r="B66" s="38">
        <f aca="true" t="shared" si="10" ref="B66:B92">$E$1-A66</f>
        <v>30</v>
      </c>
      <c r="C66" s="23" t="str">
        <f aca="true" t="shared" si="11" ref="C66:C92">VLOOKUP(B66,mag_gr,2,2)</f>
        <v>1975-84</v>
      </c>
      <c r="D66" s="23" t="s">
        <v>252</v>
      </c>
      <c r="E66" s="23">
        <f aca="true" t="shared" si="12" ref="E66:E92">$E$1-A66</f>
        <v>30</v>
      </c>
      <c r="F66" s="38">
        <v>1984</v>
      </c>
      <c r="G66" s="38">
        <f aca="true" t="shared" si="13" ref="G66:G92">$E$1-F66</f>
        <v>30</v>
      </c>
      <c r="H66" s="23" t="str">
        <f aca="true" t="shared" si="14" ref="H66:H92">VLOOKUP(G66,mag_gr,2,2)</f>
        <v>1975-84</v>
      </c>
      <c r="I66" s="23" t="s">
        <v>253</v>
      </c>
    </row>
    <row r="67" spans="1:9" ht="12.75">
      <c r="A67" s="38">
        <v>1985</v>
      </c>
      <c r="B67" s="38">
        <f t="shared" si="10"/>
        <v>29</v>
      </c>
      <c r="C67" s="23" t="str">
        <f t="shared" si="11"/>
        <v>1985-94</v>
      </c>
      <c r="D67" s="23" t="s">
        <v>252</v>
      </c>
      <c r="E67" s="23">
        <f t="shared" si="12"/>
        <v>29</v>
      </c>
      <c r="F67" s="38">
        <v>1985</v>
      </c>
      <c r="G67" s="38">
        <f t="shared" si="13"/>
        <v>29</v>
      </c>
      <c r="H67" s="23" t="str">
        <f t="shared" si="14"/>
        <v>1985-94</v>
      </c>
      <c r="I67" s="23" t="s">
        <v>253</v>
      </c>
    </row>
    <row r="68" spans="1:9" ht="12.75">
      <c r="A68" s="38">
        <v>1986</v>
      </c>
      <c r="B68" s="38">
        <f t="shared" si="10"/>
        <v>28</v>
      </c>
      <c r="C68" s="23" t="str">
        <f t="shared" si="11"/>
        <v>1985-94</v>
      </c>
      <c r="D68" s="23" t="s">
        <v>252</v>
      </c>
      <c r="E68" s="23">
        <f t="shared" si="12"/>
        <v>28</v>
      </c>
      <c r="F68" s="38">
        <v>1986</v>
      </c>
      <c r="G68" s="38">
        <f t="shared" si="13"/>
        <v>28</v>
      </c>
      <c r="H68" s="23" t="str">
        <f t="shared" si="14"/>
        <v>1985-94</v>
      </c>
      <c r="I68" s="23" t="s">
        <v>253</v>
      </c>
    </row>
    <row r="69" spans="1:9" ht="12.75">
      <c r="A69" s="38">
        <v>1987</v>
      </c>
      <c r="B69" s="38">
        <f t="shared" si="10"/>
        <v>27</v>
      </c>
      <c r="C69" s="23" t="str">
        <f t="shared" si="11"/>
        <v>1985-94</v>
      </c>
      <c r="D69" s="23" t="s">
        <v>252</v>
      </c>
      <c r="E69" s="23">
        <f t="shared" si="12"/>
        <v>27</v>
      </c>
      <c r="F69" s="38">
        <v>1987</v>
      </c>
      <c r="G69" s="38">
        <f t="shared" si="13"/>
        <v>27</v>
      </c>
      <c r="H69" s="23" t="str">
        <f t="shared" si="14"/>
        <v>1985-94</v>
      </c>
      <c r="I69" s="23" t="s">
        <v>253</v>
      </c>
    </row>
    <row r="70" spans="1:9" ht="12.75">
      <c r="A70" s="38">
        <v>1988</v>
      </c>
      <c r="B70" s="38">
        <f t="shared" si="10"/>
        <v>26</v>
      </c>
      <c r="C70" s="23" t="str">
        <f t="shared" si="11"/>
        <v>1985-94</v>
      </c>
      <c r="D70" s="23" t="s">
        <v>252</v>
      </c>
      <c r="E70" s="23">
        <f t="shared" si="12"/>
        <v>26</v>
      </c>
      <c r="F70" s="38">
        <v>1988</v>
      </c>
      <c r="G70" s="38">
        <f t="shared" si="13"/>
        <v>26</v>
      </c>
      <c r="H70" s="23" t="str">
        <f t="shared" si="14"/>
        <v>1985-94</v>
      </c>
      <c r="I70" s="23" t="s">
        <v>253</v>
      </c>
    </row>
    <row r="71" spans="1:9" ht="12.75">
      <c r="A71" s="38">
        <v>1989</v>
      </c>
      <c r="B71" s="38">
        <f t="shared" si="10"/>
        <v>25</v>
      </c>
      <c r="C71" s="23" t="str">
        <f t="shared" si="11"/>
        <v>1985-94</v>
      </c>
      <c r="D71" s="23" t="s">
        <v>252</v>
      </c>
      <c r="E71" s="23">
        <f t="shared" si="12"/>
        <v>25</v>
      </c>
      <c r="F71" s="38">
        <v>1989</v>
      </c>
      <c r="G71" s="38">
        <f t="shared" si="13"/>
        <v>25</v>
      </c>
      <c r="H71" s="23" t="str">
        <f t="shared" si="14"/>
        <v>1985-94</v>
      </c>
      <c r="I71" s="23" t="s">
        <v>253</v>
      </c>
    </row>
    <row r="72" spans="1:9" ht="12.75">
      <c r="A72" s="38">
        <v>1990</v>
      </c>
      <c r="B72" s="38">
        <f t="shared" si="10"/>
        <v>24</v>
      </c>
      <c r="C72" s="23" t="str">
        <f t="shared" si="11"/>
        <v>1985-94</v>
      </c>
      <c r="D72" s="23" t="s">
        <v>252</v>
      </c>
      <c r="E72" s="23">
        <f t="shared" si="12"/>
        <v>24</v>
      </c>
      <c r="F72" s="38">
        <v>1990</v>
      </c>
      <c r="G72" s="38">
        <f t="shared" si="13"/>
        <v>24</v>
      </c>
      <c r="H72" s="23" t="str">
        <f t="shared" si="14"/>
        <v>1985-94</v>
      </c>
      <c r="I72" s="23" t="s">
        <v>253</v>
      </c>
    </row>
    <row r="73" spans="1:9" ht="12.75">
      <c r="A73" s="38">
        <v>1991</v>
      </c>
      <c r="B73" s="38">
        <f t="shared" si="10"/>
        <v>23</v>
      </c>
      <c r="C73" s="23" t="str">
        <f t="shared" si="11"/>
        <v>1985-94</v>
      </c>
      <c r="D73" s="23" t="s">
        <v>252</v>
      </c>
      <c r="E73" s="23">
        <f t="shared" si="12"/>
        <v>23</v>
      </c>
      <c r="F73" s="38">
        <v>1991</v>
      </c>
      <c r="G73" s="38">
        <f t="shared" si="13"/>
        <v>23</v>
      </c>
      <c r="H73" s="23" t="str">
        <f t="shared" si="14"/>
        <v>1985-94</v>
      </c>
      <c r="I73" s="23" t="s">
        <v>253</v>
      </c>
    </row>
    <row r="74" spans="1:9" ht="12.75">
      <c r="A74" s="38">
        <v>1992</v>
      </c>
      <c r="B74" s="38">
        <f t="shared" si="10"/>
        <v>22</v>
      </c>
      <c r="C74" s="23" t="str">
        <f t="shared" si="11"/>
        <v>1985-94</v>
      </c>
      <c r="D74" s="23" t="s">
        <v>252</v>
      </c>
      <c r="E74" s="23">
        <f t="shared" si="12"/>
        <v>22</v>
      </c>
      <c r="F74" s="38">
        <v>1992</v>
      </c>
      <c r="G74" s="38">
        <f t="shared" si="13"/>
        <v>22</v>
      </c>
      <c r="H74" s="23" t="str">
        <f t="shared" si="14"/>
        <v>1985-94</v>
      </c>
      <c r="I74" s="23" t="s">
        <v>253</v>
      </c>
    </row>
    <row r="75" spans="1:9" ht="12.75">
      <c r="A75" s="38">
        <v>1993</v>
      </c>
      <c r="B75" s="38">
        <f t="shared" si="10"/>
        <v>21</v>
      </c>
      <c r="C75" s="23" t="str">
        <f t="shared" si="11"/>
        <v>1985-94</v>
      </c>
      <c r="D75" s="23" t="s">
        <v>252</v>
      </c>
      <c r="E75" s="23">
        <f t="shared" si="12"/>
        <v>21</v>
      </c>
      <c r="F75" s="38">
        <v>1993</v>
      </c>
      <c r="G75" s="38">
        <f t="shared" si="13"/>
        <v>21</v>
      </c>
      <c r="H75" s="23" t="str">
        <f t="shared" si="14"/>
        <v>1985-94</v>
      </c>
      <c r="I75" s="23" t="s">
        <v>253</v>
      </c>
    </row>
    <row r="76" spans="1:9" ht="12.75">
      <c r="A76" s="38">
        <v>1994</v>
      </c>
      <c r="B76" s="38">
        <f t="shared" si="10"/>
        <v>20</v>
      </c>
      <c r="C76" s="23" t="str">
        <f t="shared" si="11"/>
        <v>1985-94</v>
      </c>
      <c r="D76" s="23" t="s">
        <v>252</v>
      </c>
      <c r="E76" s="23">
        <f t="shared" si="12"/>
        <v>20</v>
      </c>
      <c r="F76" s="38">
        <v>1994</v>
      </c>
      <c r="G76" s="38">
        <f t="shared" si="13"/>
        <v>20</v>
      </c>
      <c r="H76" s="23" t="str">
        <f t="shared" si="14"/>
        <v>1985-94</v>
      </c>
      <c r="I76" s="23" t="s">
        <v>253</v>
      </c>
    </row>
    <row r="77" spans="1:9" ht="12.75">
      <c r="A77" s="38">
        <v>1995</v>
      </c>
      <c r="B77" s="38">
        <f t="shared" si="10"/>
        <v>19</v>
      </c>
      <c r="C77" s="23" t="str">
        <f t="shared" si="11"/>
        <v>1995-96</v>
      </c>
      <c r="D77" s="23" t="s">
        <v>252</v>
      </c>
      <c r="E77" s="23">
        <f t="shared" si="12"/>
        <v>19</v>
      </c>
      <c r="F77" s="38">
        <v>1995</v>
      </c>
      <c r="G77" s="38">
        <f t="shared" si="13"/>
        <v>19</v>
      </c>
      <c r="H77" s="23" t="str">
        <f t="shared" si="14"/>
        <v>1995-96</v>
      </c>
      <c r="I77" s="23" t="s">
        <v>253</v>
      </c>
    </row>
    <row r="78" spans="1:9" ht="12.75">
      <c r="A78" s="38">
        <v>1996</v>
      </c>
      <c r="B78" s="38">
        <f t="shared" si="10"/>
        <v>18</v>
      </c>
      <c r="C78" s="23" t="str">
        <f t="shared" si="11"/>
        <v>1995-96</v>
      </c>
      <c r="D78" s="23" t="s">
        <v>252</v>
      </c>
      <c r="E78" s="23">
        <f t="shared" si="12"/>
        <v>18</v>
      </c>
      <c r="F78" s="38">
        <v>1996</v>
      </c>
      <c r="G78" s="38">
        <f t="shared" si="13"/>
        <v>18</v>
      </c>
      <c r="H78" s="23" t="str">
        <f t="shared" si="14"/>
        <v>1995-96</v>
      </c>
      <c r="I78" s="23" t="s">
        <v>253</v>
      </c>
    </row>
    <row r="79" spans="1:9" ht="12.75">
      <c r="A79" s="38">
        <v>1997</v>
      </c>
      <c r="B79" s="38">
        <f t="shared" si="10"/>
        <v>17</v>
      </c>
      <c r="C79" s="23" t="str">
        <f t="shared" si="11"/>
        <v>1997-98</v>
      </c>
      <c r="D79" s="23" t="s">
        <v>252</v>
      </c>
      <c r="E79" s="23">
        <f t="shared" si="12"/>
        <v>17</v>
      </c>
      <c r="F79" s="38">
        <v>1997</v>
      </c>
      <c r="G79" s="38">
        <f t="shared" si="13"/>
        <v>17</v>
      </c>
      <c r="H79" s="23" t="str">
        <f t="shared" si="14"/>
        <v>1997-98</v>
      </c>
      <c r="I79" s="23" t="s">
        <v>252</v>
      </c>
    </row>
    <row r="80" spans="1:9" ht="12.75">
      <c r="A80" s="38">
        <v>1998</v>
      </c>
      <c r="B80" s="38">
        <f t="shared" si="10"/>
        <v>16</v>
      </c>
      <c r="C80" s="23" t="str">
        <f t="shared" si="11"/>
        <v>1997-98</v>
      </c>
      <c r="D80" s="23" t="s">
        <v>252</v>
      </c>
      <c r="E80" s="23">
        <f t="shared" si="12"/>
        <v>16</v>
      </c>
      <c r="F80" s="38">
        <v>1998</v>
      </c>
      <c r="G80" s="38">
        <f t="shared" si="13"/>
        <v>16</v>
      </c>
      <c r="H80" s="23" t="str">
        <f t="shared" si="14"/>
        <v>1997-98</v>
      </c>
      <c r="I80" s="23" t="s">
        <v>252</v>
      </c>
    </row>
    <row r="81" spans="1:9" ht="12.75">
      <c r="A81" s="38">
        <v>1999</v>
      </c>
      <c r="B81" s="38">
        <f t="shared" si="10"/>
        <v>15</v>
      </c>
      <c r="C81" s="23" t="str">
        <f t="shared" si="11"/>
        <v>1999-2000</v>
      </c>
      <c r="D81" s="23" t="s">
        <v>252</v>
      </c>
      <c r="E81" s="23">
        <f t="shared" si="12"/>
        <v>15</v>
      </c>
      <c r="F81" s="38">
        <v>1999</v>
      </c>
      <c r="G81" s="38">
        <f t="shared" si="13"/>
        <v>15</v>
      </c>
      <c r="H81" s="23" t="str">
        <f t="shared" si="14"/>
        <v>1999-2000</v>
      </c>
      <c r="I81" s="23" t="s">
        <v>252</v>
      </c>
    </row>
    <row r="82" spans="1:9" ht="12.75">
      <c r="A82" s="38">
        <v>2000</v>
      </c>
      <c r="B82" s="38">
        <f t="shared" si="10"/>
        <v>14</v>
      </c>
      <c r="C82" s="23" t="str">
        <f t="shared" si="11"/>
        <v>1999-2000</v>
      </c>
      <c r="D82" s="23" t="s">
        <v>252</v>
      </c>
      <c r="E82" s="23">
        <f t="shared" si="12"/>
        <v>14</v>
      </c>
      <c r="F82" s="38">
        <v>2000</v>
      </c>
      <c r="G82" s="38">
        <f t="shared" si="13"/>
        <v>14</v>
      </c>
      <c r="H82" s="23" t="str">
        <f t="shared" si="14"/>
        <v>1999-2000</v>
      </c>
      <c r="I82" s="23" t="s">
        <v>252</v>
      </c>
    </row>
    <row r="83" spans="1:9" ht="12.75">
      <c r="A83" s="38">
        <v>2001</v>
      </c>
      <c r="B83" s="38">
        <f t="shared" si="10"/>
        <v>13</v>
      </c>
      <c r="C83" s="23" t="str">
        <f t="shared" si="11"/>
        <v>2001&lt;</v>
      </c>
      <c r="D83" s="23" t="s">
        <v>252</v>
      </c>
      <c r="E83" s="23">
        <f t="shared" si="12"/>
        <v>13</v>
      </c>
      <c r="F83" s="38">
        <v>2001</v>
      </c>
      <c r="G83" s="38">
        <f t="shared" si="13"/>
        <v>13</v>
      </c>
      <c r="H83" s="23" t="str">
        <f t="shared" si="14"/>
        <v>2001&lt;</v>
      </c>
      <c r="I83" s="23" t="s">
        <v>252</v>
      </c>
    </row>
    <row r="84" spans="1:9" ht="12.75">
      <c r="A84" s="38">
        <v>2002</v>
      </c>
      <c r="B84" s="38">
        <f t="shared" si="10"/>
        <v>12</v>
      </c>
      <c r="C84" s="23" t="str">
        <f t="shared" si="11"/>
        <v>2001&lt;</v>
      </c>
      <c r="D84" s="23" t="s">
        <v>252</v>
      </c>
      <c r="E84" s="23">
        <f t="shared" si="12"/>
        <v>12</v>
      </c>
      <c r="F84" s="38">
        <v>2002</v>
      </c>
      <c r="G84" s="38">
        <f t="shared" si="13"/>
        <v>12</v>
      </c>
      <c r="H84" s="23" t="str">
        <f t="shared" si="14"/>
        <v>2001&lt;</v>
      </c>
      <c r="I84" s="23" t="s">
        <v>252</v>
      </c>
    </row>
    <row r="85" spans="1:9" ht="12.75">
      <c r="A85" s="38">
        <v>2003</v>
      </c>
      <c r="B85" s="38">
        <f t="shared" si="10"/>
        <v>11</v>
      </c>
      <c r="C85" s="23" t="str">
        <f t="shared" si="11"/>
        <v>2001&lt;</v>
      </c>
      <c r="D85" s="23" t="s">
        <v>252</v>
      </c>
      <c r="E85" s="23">
        <f t="shared" si="12"/>
        <v>11</v>
      </c>
      <c r="F85" s="38">
        <v>2003</v>
      </c>
      <c r="G85" s="38">
        <f t="shared" si="13"/>
        <v>11</v>
      </c>
      <c r="H85" s="23" t="str">
        <f t="shared" si="14"/>
        <v>2001&lt;</v>
      </c>
      <c r="I85" s="23" t="s">
        <v>252</v>
      </c>
    </row>
    <row r="86" spans="1:9" ht="12.75">
      <c r="A86" s="38">
        <v>2004</v>
      </c>
      <c r="B86" s="38">
        <f t="shared" si="10"/>
        <v>10</v>
      </c>
      <c r="C86" s="23" t="str">
        <f t="shared" si="11"/>
        <v>2001&lt;</v>
      </c>
      <c r="D86" s="23" t="s">
        <v>252</v>
      </c>
      <c r="E86" s="23">
        <f t="shared" si="12"/>
        <v>10</v>
      </c>
      <c r="F86" s="38">
        <v>2004</v>
      </c>
      <c r="G86" s="38">
        <f t="shared" si="13"/>
        <v>10</v>
      </c>
      <c r="H86" s="23" t="str">
        <f t="shared" si="14"/>
        <v>2001&lt;</v>
      </c>
      <c r="I86" s="23" t="s">
        <v>252</v>
      </c>
    </row>
    <row r="87" spans="1:9" ht="12.75">
      <c r="A87" s="38">
        <v>2005</v>
      </c>
      <c r="B87" s="38">
        <f t="shared" si="10"/>
        <v>9</v>
      </c>
      <c r="C87" s="23" t="str">
        <f t="shared" si="11"/>
        <v>2001&lt;</v>
      </c>
      <c r="D87" s="23" t="s">
        <v>252</v>
      </c>
      <c r="E87" s="23">
        <f t="shared" si="12"/>
        <v>9</v>
      </c>
      <c r="F87" s="38">
        <v>2005</v>
      </c>
      <c r="G87" s="38">
        <f t="shared" si="13"/>
        <v>9</v>
      </c>
      <c r="H87" s="23" t="str">
        <f t="shared" si="14"/>
        <v>2001&lt;</v>
      </c>
      <c r="I87" s="23" t="s">
        <v>252</v>
      </c>
    </row>
    <row r="88" spans="1:9" ht="12.75">
      <c r="A88" s="38">
        <v>2006</v>
      </c>
      <c r="B88" s="38">
        <f t="shared" si="10"/>
        <v>8</v>
      </c>
      <c r="C88" s="23" t="str">
        <f t="shared" si="11"/>
        <v>2001&lt;</v>
      </c>
      <c r="D88" s="23" t="s">
        <v>252</v>
      </c>
      <c r="E88" s="23">
        <f t="shared" si="12"/>
        <v>8</v>
      </c>
      <c r="F88" s="38">
        <v>2006</v>
      </c>
      <c r="G88" s="38">
        <f t="shared" si="13"/>
        <v>8</v>
      </c>
      <c r="H88" s="23" t="str">
        <f t="shared" si="14"/>
        <v>2001&lt;</v>
      </c>
      <c r="I88" s="23" t="s">
        <v>252</v>
      </c>
    </row>
    <row r="89" spans="1:9" ht="12.75">
      <c r="A89" s="38">
        <v>2007</v>
      </c>
      <c r="B89" s="38">
        <f t="shared" si="10"/>
        <v>7</v>
      </c>
      <c r="C89" s="23" t="str">
        <f t="shared" si="11"/>
        <v>2001&lt;</v>
      </c>
      <c r="D89" s="23" t="s">
        <v>252</v>
      </c>
      <c r="E89" s="23">
        <f t="shared" si="12"/>
        <v>7</v>
      </c>
      <c r="F89" s="38">
        <v>2007</v>
      </c>
      <c r="G89" s="38">
        <f t="shared" si="13"/>
        <v>7</v>
      </c>
      <c r="H89" s="23" t="str">
        <f t="shared" si="14"/>
        <v>2001&lt;</v>
      </c>
      <c r="I89" s="23" t="s">
        <v>252</v>
      </c>
    </row>
    <row r="90" spans="1:9" ht="12.75">
      <c r="A90" s="38">
        <v>2008</v>
      </c>
      <c r="B90" s="38">
        <f t="shared" si="10"/>
        <v>6</v>
      </c>
      <c r="C90" s="23" t="str">
        <f t="shared" si="11"/>
        <v>2001&lt;</v>
      </c>
      <c r="D90" s="23" t="s">
        <v>252</v>
      </c>
      <c r="E90" s="23">
        <f t="shared" si="12"/>
        <v>6</v>
      </c>
      <c r="F90" s="38">
        <v>2008</v>
      </c>
      <c r="G90" s="38">
        <f t="shared" si="13"/>
        <v>6</v>
      </c>
      <c r="H90" s="23" t="str">
        <f t="shared" si="14"/>
        <v>2001&lt;</v>
      </c>
      <c r="I90" s="23" t="s">
        <v>252</v>
      </c>
    </row>
    <row r="91" spans="1:9" ht="12.75">
      <c r="A91" s="38">
        <v>2009</v>
      </c>
      <c r="B91" s="38">
        <f t="shared" si="10"/>
        <v>5</v>
      </c>
      <c r="C91" s="23" t="str">
        <f t="shared" si="11"/>
        <v>2001&lt;</v>
      </c>
      <c r="D91" s="23" t="s">
        <v>252</v>
      </c>
      <c r="E91" s="23">
        <f t="shared" si="12"/>
        <v>5</v>
      </c>
      <c r="F91" s="38">
        <v>2009</v>
      </c>
      <c r="G91" s="38">
        <f t="shared" si="13"/>
        <v>5</v>
      </c>
      <c r="H91" s="23" t="str">
        <f t="shared" si="14"/>
        <v>2001&lt;</v>
      </c>
      <c r="I91" s="23" t="s">
        <v>252</v>
      </c>
    </row>
    <row r="92" spans="1:9" ht="12.75">
      <c r="A92" s="38">
        <v>2010</v>
      </c>
      <c r="B92" s="38">
        <f t="shared" si="10"/>
        <v>4</v>
      </c>
      <c r="C92" s="23" t="str">
        <f t="shared" si="11"/>
        <v>2001&lt;</v>
      </c>
      <c r="D92" s="23" t="s">
        <v>252</v>
      </c>
      <c r="E92" s="23">
        <f t="shared" si="12"/>
        <v>4</v>
      </c>
      <c r="F92" s="38">
        <v>2010</v>
      </c>
      <c r="G92" s="38">
        <f t="shared" si="13"/>
        <v>4</v>
      </c>
      <c r="H92" s="23" t="str">
        <f t="shared" si="14"/>
        <v>2001&lt;</v>
      </c>
      <c r="I92" s="2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2:D1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421875" style="0" customWidth="1"/>
    <col min="2" max="2" width="39.00390625" style="0" customWidth="1"/>
    <col min="3" max="3" width="14.140625" style="0" customWidth="1"/>
    <col min="4" max="4" width="24.421875" style="0" customWidth="1"/>
    <col min="5" max="5" width="33.28125" style="0" customWidth="1"/>
  </cols>
  <sheetData>
    <row r="6" ht="180" customHeight="1"/>
    <row r="9" ht="24" customHeight="1"/>
    <row r="11" ht="48.75" customHeight="1"/>
    <row r="12" spans="1:3" ht="87" customHeight="1">
      <c r="A12" s="17">
        <v>138</v>
      </c>
      <c r="B12" s="24" t="e">
        <f>IF(ISBLANK(A12),"",VLOOKUP(A12,sert,5,FALSE))</f>
        <v>#NAME?</v>
      </c>
      <c r="C12" s="49" t="e">
        <f>IF(ISBLANK(A12),"",VLOOKUP(A12,sert,6,FALSE))</f>
        <v>#NAME?</v>
      </c>
    </row>
    <row r="13" spans="2:4" ht="39" customHeight="1">
      <c r="B13" s="15" t="e">
        <f>IF(ISBLANK(A12),"",VLOOKUP(A12,sert,7,FALSE))</f>
        <v>#NAME?</v>
      </c>
      <c r="D13" s="67" t="e">
        <f>IF(ISBLANK(A12),"",VLOOKUP(A12,sert,8,FALSE))</f>
        <v>#NAME?</v>
      </c>
    </row>
    <row r="14" ht="14.25" customHeight="1"/>
    <row r="15" ht="21.75" customHeight="1">
      <c r="B15" s="66" t="e">
        <f>IF(ISBLANK(A12),"",VLOOKUP(A12,sert,4,FALSE))</f>
        <v>#NAME?</v>
      </c>
    </row>
    <row r="16" ht="23.25" customHeight="1"/>
    <row r="17" ht="20.25" customHeight="1">
      <c r="B17" s="15" t="e">
        <f>IF(ISBLANK(A12),"",VLOOKUP(A12,sert,2,FALSE))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Vidma</cp:lastModifiedBy>
  <cp:lastPrinted>2014-04-26T13:22:58Z</cp:lastPrinted>
  <dcterms:created xsi:type="dcterms:W3CDTF">2014-04-26T13:24:11Z</dcterms:created>
  <dcterms:modified xsi:type="dcterms:W3CDTF">2014-06-23T12:25:16Z</dcterms:modified>
  <cp:category/>
  <cp:version/>
  <cp:contentType/>
  <cp:contentStatus/>
</cp:coreProperties>
</file>